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340" windowHeight="7305" tabRatio="334" activeTab="0"/>
  </bookViews>
  <sheets>
    <sheet name="Sheet1" sheetId="1" r:id="rId1"/>
    <sheet name="Arkusz1" sheetId="2" r:id="rId2"/>
  </sheets>
  <definedNames/>
  <calcPr fullCalcOnLoad="1"/>
</workbook>
</file>

<file path=xl/sharedStrings.xml><?xml version="1.0" encoding="utf-8"?>
<sst xmlns="http://schemas.openxmlformats.org/spreadsheetml/2006/main" count="1666" uniqueCount="1065">
  <si>
    <t>Gospodarka mieszkaniowa</t>
  </si>
  <si>
    <t>Dostarczanie wody</t>
  </si>
  <si>
    <t>Wykonanie</t>
  </si>
  <si>
    <t>Podatek od nieruchomości</t>
  </si>
  <si>
    <t>Dział</t>
  </si>
  <si>
    <t>Plan</t>
  </si>
  <si>
    <t>Treść</t>
  </si>
  <si>
    <t>Wykonanie dochodów</t>
  </si>
  <si>
    <t>Zakup usług pozostałych</t>
  </si>
  <si>
    <t>Zakup materiałów i wyposażenia</t>
  </si>
  <si>
    <t>Wynagrodzenia osobowe pracowników</t>
  </si>
  <si>
    <t>Składki na ubezpieczenia społeczne</t>
  </si>
  <si>
    <t>Składki na Fundusz Pracy</t>
  </si>
  <si>
    <t>Wydatki osobowe niezaliczone do wynagrodzeń</t>
  </si>
  <si>
    <t>Zakup usług remontowych</t>
  </si>
  <si>
    <t>Zakup usług zdrowotnych</t>
  </si>
  <si>
    <t>Odpisy na zakładowy fundusz świadczeń socjalnych</t>
  </si>
  <si>
    <t>Zakup energii</t>
  </si>
  <si>
    <t>Wykonanie wydatków</t>
  </si>
  <si>
    <t>Plan budżetu został wykonany:</t>
  </si>
  <si>
    <t xml:space="preserve">Stan zadłużenia  z tytułu zaciągniętych pożyczek na koniec poszczególnych lat będzie wynosił: </t>
  </si>
  <si>
    <t>Przychody  i rozchody</t>
  </si>
  <si>
    <t xml:space="preserve">w tym na : spłaty otrzymanych krajowych pożyczek i kredytów </t>
  </si>
  <si>
    <t>Podział  wydatków  na bieżące i majątkowe</t>
  </si>
  <si>
    <t>Wydatki   majątkowe</t>
  </si>
  <si>
    <t>Wydatki   bieżące</t>
  </si>
  <si>
    <t>razem</t>
  </si>
  <si>
    <t>Zobowiązania  jednostek   budżetowych</t>
  </si>
  <si>
    <t>Zobowiązania   dotyczą  niżej  wymienionych   jednostek  budżetowych :</t>
  </si>
  <si>
    <t xml:space="preserve">Szkoła  Podstawowa  w Poniecu                                                              </t>
  </si>
  <si>
    <t xml:space="preserve">Gminny  Zespół  Obsługi  Szkół  w Poniecu                                                </t>
  </si>
  <si>
    <t xml:space="preserve"> 2)</t>
  </si>
  <si>
    <t>Gmina podpisała umowę z Zakładem Ubezpieczeń Społecznych  o rozłożeniu na raty należności</t>
  </si>
  <si>
    <t xml:space="preserve">z tyt. składek na ubezpieczenia społeczne i Fundusz Pracy dot. Zespołu Szkół w Zytowiecku w kwocie </t>
  </si>
  <si>
    <t xml:space="preserve">należności głównej  180.942.11 zł, odsetek  za zwłokę  w kwocie 32.841,00 zł  i opłaty prolongacyjnej </t>
  </si>
  <si>
    <t>W związku z powyższym zobowiazania wymagalne w Zespole Szkół w Żytowiecku nie występują.</t>
  </si>
  <si>
    <t>3)         pozostałe  zobowiązania niewymagalne :</t>
  </si>
  <si>
    <t>Ośrodek Pomocy Społecznej w Poniecu</t>
  </si>
  <si>
    <t>4)</t>
  </si>
  <si>
    <t>Jednostki budżetowe zobowiazań wymagalnych  nie posiadają.</t>
  </si>
  <si>
    <t>Należności  jednostek  budżetowych  z tyt. dochodów budżetowych</t>
  </si>
  <si>
    <t>nal. wymagalne</t>
  </si>
  <si>
    <t>nadpłaty</t>
  </si>
  <si>
    <t xml:space="preserve">w tym :  50% należnych wypłaconych zaliczek </t>
  </si>
  <si>
    <t>Pozostałe  informacje</t>
  </si>
  <si>
    <t>Jednostki budżetowe nie utworzyły rachunku dochodów własnych .</t>
  </si>
  <si>
    <t>Gmina posiada zaciągnięte w poprzednich latach pożyczki długoterminowe na realizację zadań inwestycyjnych</t>
  </si>
  <si>
    <t>Przeciwdziałanie alkoholizmowi i narkomanii</t>
  </si>
  <si>
    <t>alkoholowej i kosztów podróży.</t>
  </si>
  <si>
    <t>Zadania zlecone</t>
  </si>
  <si>
    <t>Zadania wspólne jednostek samorządu terytorialnego .</t>
  </si>
  <si>
    <t>Remont i utrzymanie dróg powiatowych  jest realizowane na podstawie przejęcia przez gminę zadań</t>
  </si>
  <si>
    <t>rozliczenia wraz z  kopiami faktur za wykonanie zleconego zadania.</t>
  </si>
  <si>
    <t>GOSPODARKA   POZABUDŻETOWA</t>
  </si>
  <si>
    <t>Fundusze   celowe</t>
  </si>
  <si>
    <t xml:space="preserve">       Gospodarka  odpadami i  osadami ściekowymi - budowa zakładu zagospodarowania odpadów w Trzebani,</t>
  </si>
  <si>
    <t xml:space="preserve">       Gospodarka  odpadami  i osadami ściekowymi - rekultywacja gminnego składowiska odpadów rolnych i  </t>
  </si>
  <si>
    <t xml:space="preserve">Szkoła  Podstawowa  w Sarbinowie                                                        </t>
  </si>
  <si>
    <t>Zespół  Szkół   w Żytowiecku</t>
  </si>
  <si>
    <t>Zakłady budżetowe</t>
  </si>
  <si>
    <t>Plan i wykonanie  przychodów</t>
  </si>
  <si>
    <t>Różne jednostki obsługi gospodarki mieszkaniowej</t>
  </si>
  <si>
    <t>wpływy z usług</t>
  </si>
  <si>
    <t>Należności z najmu i dzierżawy</t>
  </si>
  <si>
    <t>Należności z tyt. usług wykonanych osobom fizycznym i podmiotom gospodarczym</t>
  </si>
  <si>
    <t>pozostałe odsetki</t>
  </si>
  <si>
    <t>Odsetki od niepłaconych w terminie czynszów</t>
  </si>
  <si>
    <t>Odsetki od nieregulowanych w terminie faktur</t>
  </si>
  <si>
    <t>odsetki od środkow na rachunku bankowym</t>
  </si>
  <si>
    <t>Dodatkowe wynagrodzenia osobowe</t>
  </si>
  <si>
    <t>wydatki  rzeczowe</t>
  </si>
  <si>
    <t>olej napędowy  i  benzyna</t>
  </si>
  <si>
    <t>artykuły biurowe</t>
  </si>
  <si>
    <t>materiały budowlane do przeprowadzenie remontów</t>
  </si>
  <si>
    <t>narzędzia</t>
  </si>
  <si>
    <t>energia elektryczna - budynki komunalne</t>
  </si>
  <si>
    <t>gaz do celów grzewczych</t>
  </si>
  <si>
    <t>woda</t>
  </si>
  <si>
    <t xml:space="preserve">przeglądy i czyszczenie  przewodów kominowych </t>
  </si>
  <si>
    <t>składowanie śmieci na wysypisku</t>
  </si>
  <si>
    <t>prowizja bankowa</t>
  </si>
  <si>
    <t>obsługa programów komputerowych</t>
  </si>
  <si>
    <t>Usługi internetowe</t>
  </si>
  <si>
    <t>Usługi telefonii stacjonarnej</t>
  </si>
  <si>
    <t>Podróże służbowe</t>
  </si>
  <si>
    <t>delegacje</t>
  </si>
  <si>
    <t>Różne opłaty  i składki</t>
  </si>
  <si>
    <t>Podatek VAT</t>
  </si>
  <si>
    <t>Zakup akcesoriów papierniczych do drukarek</t>
  </si>
  <si>
    <t>Zakup programów komputerowych i licencji</t>
  </si>
  <si>
    <t xml:space="preserve"> </t>
  </si>
  <si>
    <t>treść</t>
  </si>
  <si>
    <t>plan</t>
  </si>
  <si>
    <t>wykonanie</t>
  </si>
  <si>
    <t>Plan i wykonanie wydatków</t>
  </si>
  <si>
    <t>Wytwarzanie i zaopatrzenie w energie elektryczną, gaz i wodę</t>
  </si>
  <si>
    <t xml:space="preserve">wynagrodzenia osobowe </t>
  </si>
  <si>
    <t>dodatkowe wynagrodzenie roczne</t>
  </si>
  <si>
    <t>składki na ubezpieczenie społeczne</t>
  </si>
  <si>
    <t>składki na Fundusz Pracy</t>
  </si>
  <si>
    <t>wynagrodzenie bezosobowe</t>
  </si>
  <si>
    <t>odpis na zakładowy fundusz świadzeń socjalnych</t>
  </si>
  <si>
    <t>zakup materiałów i wyposażenia</t>
  </si>
  <si>
    <t xml:space="preserve">pozostałe </t>
  </si>
  <si>
    <t>zakup energii</t>
  </si>
  <si>
    <t>zakup usług remontowych</t>
  </si>
  <si>
    <t>zakup usług zdrowotnych</t>
  </si>
  <si>
    <t>zakpu usług pozostałych</t>
  </si>
  <si>
    <t>prowizje bankowe</t>
  </si>
  <si>
    <t>usługi transportowe</t>
  </si>
  <si>
    <t>opłaty za usługi internetowe</t>
  </si>
  <si>
    <t>radiowy dostęp do internetu siedziba zakładu, oczyszczalnia ścieków</t>
  </si>
  <si>
    <t>opłaty z tytułu usług telekomunikacyjnych telefonii komórkowej</t>
  </si>
  <si>
    <t>opłaty z tytułu usług telekomunikacyjnych telefonii stacjonarnej</t>
  </si>
  <si>
    <t xml:space="preserve">podróże służbowe </t>
  </si>
  <si>
    <t>różne opłaty i składki</t>
  </si>
  <si>
    <t>podatek od nieruchomości</t>
  </si>
  <si>
    <t>pozostałe wydatki na rzecz budżetów jst</t>
  </si>
  <si>
    <t xml:space="preserve">podatek od środków transportowych </t>
  </si>
  <si>
    <t>podatek od towarów i usłaug VAT</t>
  </si>
  <si>
    <t>szkolenie  pracowników niebędących czł. Korpusu sł. Cywilnych</t>
  </si>
  <si>
    <t>zakupy akcesoriów papierniczych do sprzętu drukarskiego i urz. Ksero</t>
  </si>
  <si>
    <t>zakupy akcesoriów komputerowych, w tym programów i licencji</t>
  </si>
  <si>
    <t>wydatki inwestycyjne zakładów budżetowych</t>
  </si>
  <si>
    <t>wydatki na zakupy inwestycyjne zakładów budżetowych</t>
  </si>
  <si>
    <t>Na zobowiązania składają się:</t>
  </si>
  <si>
    <t>na należności składają się:</t>
  </si>
  <si>
    <t xml:space="preserve">Realizacja  wieloletniego programu inwestycyjnego przy udziale środków funduszy strukturalnych  </t>
  </si>
  <si>
    <t xml:space="preserve">       bytowych we  wsi  Wydawy</t>
  </si>
  <si>
    <t>W ciągu okresu sprawozdawczego następowały  zmiany budżetu  i na jego koniec plan budżetu</t>
  </si>
  <si>
    <t xml:space="preserve">Zmian  planu budżetowego  w okresie sprawozdawczym dokonywała Rada Miejska podejmując  </t>
  </si>
  <si>
    <t>Informacje o wykonaniu dochodów i wydatków zadań zleconych przedstawione zostały  w zał. nr  4 .</t>
  </si>
  <si>
    <t>Realizacja zadań przedstawiona została w zał. nr 5</t>
  </si>
  <si>
    <t xml:space="preserve">                                                                                                   należności</t>
  </si>
  <si>
    <t>Środowiska i Gospodarki Wodnej w Poznaniu.</t>
  </si>
  <si>
    <t xml:space="preserve">Zadłużenie z tyt. zaciągniętych pożyczek na budowę kanalizacji na koniec okresu sprawozdaw- </t>
  </si>
  <si>
    <t xml:space="preserve">     Budowa Hali Widowiskowo-Sportowej w Poniecu. </t>
  </si>
  <si>
    <t xml:space="preserve">     Budowa kanalizacji sanitarnej z przykanalikami w Rokosowie.</t>
  </si>
  <si>
    <t xml:space="preserve">Przedszkole Samorządowe  w Poniecu                                                    </t>
  </si>
  <si>
    <t xml:space="preserve">Gimnazjum Publiczne  w Poniecu                                                              </t>
  </si>
  <si>
    <t>Zespół Szkół w Żytowiecku z tytułu zadłużenia wobec ZUS wynikającego</t>
  </si>
  <si>
    <t>Pozostałe jednostki budżetowe należności nie posiadają .</t>
  </si>
  <si>
    <t>porozumieniem.</t>
  </si>
  <si>
    <t>Pokrycie amortyzacji</t>
  </si>
  <si>
    <t>prace instalacyjne c.o wod-kan</t>
  </si>
  <si>
    <t>delegacje + ryczałt</t>
  </si>
  <si>
    <t>Odpis amortyzacji</t>
  </si>
  <si>
    <t>Gminny Zakład Wodociągów i Kanalizacji w Poniecu z/s w Drzewcach</t>
  </si>
  <si>
    <t>Plan i wykonanie przychodów</t>
  </si>
  <si>
    <t>wytwarzanie i zaopatrzenie w energie elektryczną, gaz i wodę</t>
  </si>
  <si>
    <t>Dostarczanie  wody</t>
  </si>
  <si>
    <t>ścieki</t>
  </si>
  <si>
    <t xml:space="preserve">pozostałe dochody </t>
  </si>
  <si>
    <t>Zakład  Gospodarki Komunalnej i Mieszkaniowej w Poniecu</t>
  </si>
  <si>
    <t>Zadania  własne   dofinansowane dotacjami celowymi.</t>
  </si>
  <si>
    <t>b) opieki   społecznej  np.  dożywianie , wypłata zasiłków , utrzymanie  OPS</t>
  </si>
  <si>
    <t>Plan i wykonanie przychodów i rozchodów przedstawia zał. nr 3</t>
  </si>
  <si>
    <t xml:space="preserve">Urząd  Miejski  w Poniecu                                                                        </t>
  </si>
  <si>
    <t>W okresie sprawozdawczym nie zaciągnięto żadnych kredytów ani pożyczek.</t>
  </si>
  <si>
    <t xml:space="preserve"> nastapiło w m-cu wrześniu 2007  a ostatnia rata zostanie zapłacona  20.06.2010 r.</t>
  </si>
  <si>
    <t>W y s o k a   R a d o !</t>
  </si>
  <si>
    <t>przedstawiał się następująco:</t>
  </si>
  <si>
    <t xml:space="preserve">Przychody wykonane stanowią wolne środki z lat ubiegłych natomiast wykonane rozchody to kwota </t>
  </si>
  <si>
    <t>w tym:</t>
  </si>
  <si>
    <t xml:space="preserve">przychody z tytułów innych rozliczeń krajowych </t>
  </si>
  <si>
    <t>przychody z zaciągniętych pozyczek i kredytów na rynku krajowym</t>
  </si>
  <si>
    <t>Planowany deficyt budżetu wyniósł:</t>
  </si>
  <si>
    <t>Podział  dochodów na bieżące i majątkowe</t>
  </si>
  <si>
    <t>dochody bieżące</t>
  </si>
  <si>
    <t xml:space="preserve">Wykonane dochody majątkowe to dochody ze sprzedaży składników majątkowych i wpłaty z tytułu nabycia prawa </t>
  </si>
  <si>
    <t>dochody majątkowe</t>
  </si>
  <si>
    <t>wymienionych wysokościach:</t>
  </si>
  <si>
    <t>Plan  i wykonanie wydatków</t>
  </si>
  <si>
    <t>Usługi telefonii komórkowe</t>
  </si>
  <si>
    <t>Szkolenia pracowników</t>
  </si>
  <si>
    <t>Inne zmniejszenia</t>
  </si>
  <si>
    <t>Dotacje pozostałe</t>
  </si>
  <si>
    <t xml:space="preserve">w kwocie 29.228 zł. Zobowiązania te są płatne w okresach miesięcznych  i ostatnia rata do zapłaty </t>
  </si>
  <si>
    <t xml:space="preserve">Dochodem są otrzymane dotacje oraz zrealizowane dochody dot. pobierania opłaty za wydawanie dowodów </t>
  </si>
  <si>
    <t>Gmina Gostyń na dopłatę dla przedszkola do którego uczęszcza dziecko z Gminy Poniec,</t>
  </si>
  <si>
    <t>Spółka Wodna i Spółka Drenarska na dofinansowanie działalności,</t>
  </si>
  <si>
    <t>Gminne Centrum Kultury i Biblioteka na sfinansowanie działalności,</t>
  </si>
  <si>
    <t>Gmina Piaski  z przeznaczeniem na remont Klasztoru Świętogórskiego (realizacja przewidywana w II półroczu),</t>
  </si>
  <si>
    <t>kluby sportowe na realizację zadań z zakresu kultury fizycznej i sportu w Gminie,</t>
  </si>
  <si>
    <t>na pomoc ofiarom przemocy w rodzinie.</t>
  </si>
  <si>
    <t xml:space="preserve">Gmina udziela dotacji celowych i podmiotowych na realizację swoich zadań innym jednostkom samorządu </t>
  </si>
  <si>
    <t xml:space="preserve">terytorialnego, instytucjom kultury, stowarzyszeniom i pozostałym jednostkom niezaliczanym do sektora finansów </t>
  </si>
  <si>
    <t>Dotację otrzymują bądź otrzymają:</t>
  </si>
  <si>
    <t>przetargów na wykonanie zadania własnego gminy.</t>
  </si>
  <si>
    <t>Realizacja zadań majątkowych jednorocznych  wyszczególniona została w załącznku nr 6.</t>
  </si>
  <si>
    <t>Razem</t>
  </si>
  <si>
    <t>Realizacja wieloletnich zadań inwestycyjnych ze środków własnych (zał. nr 7)</t>
  </si>
  <si>
    <t>i funduszu spójności  (zał.  nr 8)</t>
  </si>
  <si>
    <t>publicznych. Wykaz dotacji zawiera zał. nr 9</t>
  </si>
  <si>
    <t xml:space="preserve">        Poniżej przedkładam informację o przebiegu wykonania budżetu Gminy Poniec za pierwsze</t>
  </si>
  <si>
    <t>Przychody  i rozchody budżetu zostały przedstawione w zał. nr 3 do informacji.</t>
  </si>
  <si>
    <t>informacji.</t>
  </si>
  <si>
    <r>
      <t xml:space="preserve">Wykonanie  wydatków majątkowych   przedstawione zostało  w zał. nr </t>
    </r>
    <r>
      <rPr>
        <sz val="8"/>
        <color indexed="53"/>
        <rFont val="Arial"/>
        <family val="2"/>
      </rPr>
      <t xml:space="preserve">  </t>
    </r>
    <r>
      <rPr>
        <sz val="8"/>
        <rFont val="Arial"/>
        <family val="2"/>
      </rPr>
      <t>6, 7 i 8  do  informacji.</t>
    </r>
  </si>
  <si>
    <t>W okresie jaki jest objęty informacją  nie zaciągnięto  kredytów krótkoterminowych ani kredytów i pożyczek</t>
  </si>
  <si>
    <t xml:space="preserve">Funduszem celowym jest  GFOŚ i GW , którego przychody i wydatki wykazane zostały w zał. nr  12  do </t>
  </si>
  <si>
    <t>przypada na dzień 14.05.2011 roku.</t>
  </si>
  <si>
    <t xml:space="preserve">alkoholowych i wydatków  na realizację zadań ujętych w Gminnym programie profilaktyki i rozwiązywania </t>
  </si>
  <si>
    <t>W  dz. 750  wydatki dotyczą  wynagrodzenia i składek  ZUS  Pełnomocnika , wynagrodzenia członków komisji,</t>
  </si>
  <si>
    <t>materiały na awarię,materiały do remontu przyłączy. Dokonywano wymiany zużytych przyłączy wodociągowych, wodomierzy, zaworów przed i za wodomierzami, na bieżąco usuwano awarie na sieciach wodociągowych</t>
  </si>
  <si>
    <t>półrocze 2009 roku.</t>
  </si>
  <si>
    <t>Budżet został uchwalony  na sesji w dniu 29 grudnia 2008 r. uchwałą nr XXIV/192/2008  w niżej wymie-</t>
  </si>
  <si>
    <t xml:space="preserve">dochody    w  kwocie  17.229.339,- zł.                     wydatki    w  kwocie    18.570.100,- zł. </t>
  </si>
  <si>
    <t xml:space="preserve">przychody w  kwocie    1.985.761,- zł.                     rozchody  w  kwocie        645.000,- zł.  </t>
  </si>
  <si>
    <t>Źródłem pokrycia zaplanowanego deficytu w kwocie 1.340.761,- zł. miały być kredyty i pożyczki.</t>
  </si>
  <si>
    <t xml:space="preserve">dochody    w  kwocie  17.657.731,- zł.                     wydatki    w  kwocie   20.600.492,- zł. </t>
  </si>
  <si>
    <t xml:space="preserve">przychody w  kwocie    3,462,761,- zł.                     rozchody  w  kwocie       520.000,- zł.         </t>
  </si>
  <si>
    <t>gdzie deficyt budżetu w kwocie 2.942.761,- zł. ma pokrycie w kredytach i pożyczkach oraz przychodach z tytułu innych rozliczeń krajowych, które stanowią wolne środki z lat ubiegłych</t>
  </si>
  <si>
    <t xml:space="preserve">dochody    w  kwocie    9.381.501,77 zł.                 wydatki    w  kwocie   8.361.170,43 zł. </t>
  </si>
  <si>
    <t xml:space="preserve">przychody w  kwocie    2.648.717,99 zł.                 rozchody  w  kwocie      2.110.000,- zł. </t>
  </si>
  <si>
    <t>spłaconych w okresie sprawozdawczym rat pożyczek 210.000 zł. i lokaty terminowe 1.900.000 zł.</t>
  </si>
  <si>
    <t>Plan dochodów  został  wykonany  w 53,13% (zał. nr 1 do informacji)  a plan</t>
  </si>
  <si>
    <t>wydatków w 40,59% (zał. nr 2 do informacji).</t>
  </si>
  <si>
    <t>czego wynosi 2.590.000 zł.  Gmina zaciągnęła pożyczki w  Wojewódzkim  Funduszu Ochrony</t>
  </si>
  <si>
    <t>2009 rok        kwota  2.280.000  zł</t>
  </si>
  <si>
    <t>2011 rok        kwota     820.000  zł</t>
  </si>
  <si>
    <t>2010 rok        kwota  1.540.000  zł</t>
  </si>
  <si>
    <t>2012 rok        kwota     460.000  zł</t>
  </si>
  <si>
    <t>2013 rok                         0</t>
  </si>
  <si>
    <t xml:space="preserve">5 uchwał oraz Burmistrz Ponieca, który wydał 2 zarządzenia na podstawie  upoważnienia  </t>
  </si>
  <si>
    <t>Przychody na  koniec okresu zaplanowano w kwocie 3.462.761,- zł.</t>
  </si>
  <si>
    <t>1.985.761,-zł.</t>
  </si>
  <si>
    <t>1.477.000,-zł.</t>
  </si>
  <si>
    <t>Rozchody zaplanowano w kwocie 520.000 zł.</t>
  </si>
  <si>
    <t>520.000,-zł.</t>
  </si>
  <si>
    <t>2.942.761,-zł.</t>
  </si>
  <si>
    <t>W okresie objętym informacją   spłacono   210.000,- zł  pożyczki.</t>
  </si>
  <si>
    <t xml:space="preserve">Przychody  z tytułu innych rozliczeń krajowych  po stronie wykonania wynoszą kwotę 2.648.717,99 zł.  z tego </t>
  </si>
  <si>
    <t xml:space="preserve">rozdysponowano  1.477.000,-zł. </t>
  </si>
  <si>
    <t xml:space="preserve">W wyniku wykonania dochodów i wydatków za I półrocze 2009 roku powstała nadwyżka budżetu w kwocie   </t>
  </si>
  <si>
    <t>1.020.331,34zł.</t>
  </si>
  <si>
    <t>półroczu 2009 r.</t>
  </si>
  <si>
    <t xml:space="preserve">      Przyłączenie do sieci gazowej budynku Zespołu Szkół Szkoły Postawowej i Gimnazjum w Żytowiecku.</t>
  </si>
  <si>
    <t>Spółką Gazownictwa. Zakończenie inwestycji do 18 sierpnia 2010 roku.</t>
  </si>
  <si>
    <t xml:space="preserve">       Budowa wodociągu do osady Włostki.</t>
  </si>
  <si>
    <t>drugim półroczu.</t>
  </si>
  <si>
    <t xml:space="preserve">      Przebudowa ulicy Piaskowej w Poniecu.</t>
  </si>
  <si>
    <t>W 2009 roku nie zaplanowano nakładów</t>
  </si>
  <si>
    <t xml:space="preserve"> inwestycji.</t>
  </si>
  <si>
    <t xml:space="preserve"> Został złożony wniosek preselekcyjny do Programu Rozwoju Obszarów Wiejskich w Poznaniu o dofinansowanie</t>
  </si>
  <si>
    <t xml:space="preserve">     Budowa kanalizacji sanitarnej z przykanalikami i przepompowniami ścieków w Śmiłowie</t>
  </si>
  <si>
    <t xml:space="preserve">              alimentacyjnych powiększone o 5%                                  </t>
  </si>
  <si>
    <t>Nadpłaty  wynosiły  kwotę  2.312,40 zł.</t>
  </si>
  <si>
    <t xml:space="preserve">Ośrodek Pomocy Społecznej w Poniecu                                          88.958,48               </t>
  </si>
  <si>
    <t xml:space="preserve">Urzędów Skarbowych                                                                   118.311,94       </t>
  </si>
  <si>
    <t xml:space="preserve">w tym: w podatkach  pobieranych przez US na rzecz Gminy       118.199,51   </t>
  </si>
  <si>
    <t xml:space="preserve">Urząd   Miejski w Poniecu                                                             2.987.745,02                                                     </t>
  </si>
  <si>
    <t>dochody  z mienia                                                                            441.209,80</t>
  </si>
  <si>
    <t>Z tego należności od:</t>
  </si>
  <si>
    <t>W  roku  bieżącym w budżecie zaplanowano dotację dla GZWiK w Poniecu w kwocie 1.500.000,- zł. jak w zał. nr 11.</t>
  </si>
  <si>
    <t xml:space="preserve">z której w okresie sprawozdawczym przekazano 5.000,- zł. Pozostała część dotacji zostanie przekazana w drugim </t>
  </si>
  <si>
    <t>półroczu na przebudowę i modernizację stacji uzdatniania wody w Drzewcach</t>
  </si>
  <si>
    <t>w ogólnej kwocie   2.590.000 zł. (stan na 30.06.2009r.).</t>
  </si>
  <si>
    <t xml:space="preserve">      budowa  kanalizacji sanitarnej  etap II zad. II - do spłaty pozostaje kwota 450.000 zł. Rozpoczęcie spłaty</t>
  </si>
  <si>
    <t xml:space="preserve">     Na koniec okresu, za który składana jest informacja, na lokatach terminowych znajdowało się 1.900.000 zł.</t>
  </si>
  <si>
    <t xml:space="preserve">      budowa kanalizacji sanitarnej etap III  -   do  spłaty pozostaje kwota 740.000 zł. . Ostatnia rata płatna 20.12.2011r. </t>
  </si>
  <si>
    <t xml:space="preserve">      budowa kanalizacji sanitarnej etap IV  -   do  spłaty pozostaje kwota 1.400.000 zł. . Ostatnia rata płatna 20.08.2013r. </t>
  </si>
  <si>
    <t xml:space="preserve">Zagospodarowania Odpadów w Trzebani" </t>
  </si>
  <si>
    <t xml:space="preserve">Do 2023 roku Gminę obciąża poręczenie wekslowe do kwoty 388.624 zł. za zobowiązanie Miejskiego Zakładu Oczyszczania </t>
  </si>
  <si>
    <t xml:space="preserve">długoterminowych. Natomiast w drugim półroczu zostanie podpisana umowa o udzieleniu pożyczki w kwocie 1.000.000 zł. z </t>
  </si>
  <si>
    <t>WFOŚ i GW w Poznaniu. Pożyczka zostanie przeznaczona na sfinansowanie budowy V etapu kanalizacji w Poniecu.</t>
  </si>
  <si>
    <t xml:space="preserve">W okresie sprawozdawczym została zakończona spłata pożyczki zaciągniętej na etap II zadanie I budowy kanalizacji w </t>
  </si>
  <si>
    <t>Poniecu w kwocie 500.000 zł. Zgodnie z umową 25% czyli 125.000 zł. zostało umorzone.</t>
  </si>
  <si>
    <t>Na koniec okresu sprawozdawczego zobowiązania wynosiły kwotę 302.780.92 zł .</t>
  </si>
  <si>
    <t xml:space="preserve">Ministerstwa Finansów                                                                  106.484,-            </t>
  </si>
  <si>
    <t>w tym: w udziale w podatku od osób fizycznych w kwocie        106.484,-</t>
  </si>
  <si>
    <t xml:space="preserve">osobistych, które odprowadzane są do budżetu Wojewody. </t>
  </si>
  <si>
    <t>a z tytułu wypłat z Funduszu Alimentacyjnego 57.041,54 zł.</t>
  </si>
  <si>
    <t xml:space="preserve">Należności  z tytułu wypłacenia zaliczek alimentacyjnych powiększone o 5% wynosiły kwotę 154.255,34 zł. </t>
  </si>
  <si>
    <t xml:space="preserve">Na poczet zwrotu wypłaconych zaliczek w okresie sprawozdawczym wpłynęło 1.863,02 zł., natomiast zwroty dłużników </t>
  </si>
  <si>
    <t xml:space="preserve">do Funduszu Alimentacyjnego wyniosły 5.072,39 zł.  Z tych tytułów w budżecie gminy pozostało 2.883,85 zł.  w tym 396,24 </t>
  </si>
  <si>
    <t xml:space="preserve">zł. wpłata od innej gminy. Na koniec okresu sprawozdawczego pozostało należności 204.361,47 zł. z tego wszystkie </t>
  </si>
  <si>
    <t>wymagalne. Wydatki na zadania zlecone wynikają z realizacji zadań, na które otrzymane zostały dotacje.</t>
  </si>
  <si>
    <t xml:space="preserve">a) oświaty - zwrot kosztów wykształcenia uczniów przez   podmioty  gospodarcze, </t>
  </si>
  <si>
    <t>szkolna"</t>
  </si>
  <si>
    <t>Na realizację  niektórych  zadań własnych  gmina  otrzymuje  dotacje celowe. Należą do nich  zadania  z zakresu:</t>
  </si>
  <si>
    <t>Na rekultywację wysypiska we wsi Wydawy przekazano 91.610,48 zł. dotacji zgodnie z podpisanym</t>
  </si>
  <si>
    <t xml:space="preserve">c) edukacyjnej  opieki  wychowaczej    -  wypłata  stypendiów socjalnych  dla uczniów, realizacja programu "Wyprawka </t>
  </si>
  <si>
    <t>powiatu do realizacji . Na rok 2009 dotacja wyniesie 26.400 zł. Zostanie ona przekazana po przedłożeniu</t>
  </si>
  <si>
    <t>Ponadto Gmina wpłaca na rzecz Izb Rolniczych 2% uzyskanych wpływów z podatku rolnego.</t>
  </si>
  <si>
    <t>informacji . W okresie objętym informacją ze środków Funduszu wydatkowano 10.000 zł. Kwota ta została przeznaczona</t>
  </si>
  <si>
    <t>na wkład gminy do Powiatowego Programu Usuwania Azbestu</t>
  </si>
  <si>
    <t>prace elektryczne</t>
  </si>
  <si>
    <t xml:space="preserve">przeglądy przyczep i ciągników , gaśnic i hydrantów                 </t>
  </si>
  <si>
    <t>Ubezpieczenie budynków,pojazdów,skazanych</t>
  </si>
  <si>
    <t>Oplata do komornika</t>
  </si>
  <si>
    <t>Tablice rejestracyjne</t>
  </si>
  <si>
    <r>
      <t xml:space="preserve">Na koniec I półrocza 2009 r  zakład posiadał  zobowiązania  w kwocie  53.977,82 </t>
    </r>
    <r>
      <rPr>
        <b/>
        <sz val="8"/>
        <rFont val="Arial"/>
        <family val="2"/>
      </rPr>
      <t xml:space="preserve">zł  </t>
    </r>
    <r>
      <rPr>
        <sz val="8"/>
        <rFont val="Arial"/>
        <family val="2"/>
      </rPr>
      <t>w tym :</t>
    </r>
  </si>
  <si>
    <t>Zobowiązania z tytułu ubezpieczeń społecznych                         3.622,71 zł</t>
  </si>
  <si>
    <t>Zobowiązania z tytułu wynagrodzeń                                           15.801,24 zł</t>
  </si>
  <si>
    <t>Zobowiązania wobec budżetu                                                       3.859,05 zł</t>
  </si>
  <si>
    <t>Sumy obce – kaucje mieszkaniowe                                                1 324,93 zł</t>
  </si>
  <si>
    <r>
      <t>Na koniec I półrocza 2009 r zakład posiadał należności  w kwocie</t>
    </r>
    <r>
      <rPr>
        <b/>
        <sz val="8"/>
        <rFont val="Arial"/>
        <family val="2"/>
      </rPr>
      <t xml:space="preserve">   67.936,60 zł  </t>
    </r>
    <r>
      <rPr>
        <sz val="8"/>
        <rFont val="Arial"/>
        <family val="2"/>
      </rPr>
      <t>w tym :</t>
    </r>
  </si>
  <si>
    <t>należności z najmu i dzierżawy   w tym :   42.171,16 zł</t>
  </si>
  <si>
    <t xml:space="preserve">należności z tyt. wykonanych usług           25.098,17 zł </t>
  </si>
  <si>
    <t>Inne zwiększenia (środki pozostałe po rozliczeniu podatku VAT za 2008 rok)</t>
  </si>
  <si>
    <t>Należności wymagalne stanowią kwotę 43.601,21 zł</t>
  </si>
  <si>
    <t>inne zwiększenia - za sprzedany złom</t>
  </si>
  <si>
    <t>nagrody  wydatki osobowe nie zaliczane do wynagrodzeń</t>
  </si>
  <si>
    <t>paliwo do samochodów i  koparki  oraz agregatów prądotwórczych</t>
  </si>
  <si>
    <t>kosa spalinowa i kosiarka</t>
  </si>
  <si>
    <t>energia hydrofornia,oczyszczalnia,przepompownie</t>
  </si>
  <si>
    <t xml:space="preserve"> zakup  wody  Wschowa, Strzelce, Rydzyna</t>
  </si>
  <si>
    <t>naprawa koparki</t>
  </si>
  <si>
    <t>naprawa sprzętu - samochodów</t>
  </si>
  <si>
    <t>konserwacja transformatorów i agregatów</t>
  </si>
  <si>
    <t>przezwajanie silników, naprawa pomp</t>
  </si>
  <si>
    <t>przeglądy systemów alarmowych</t>
  </si>
  <si>
    <t>transport wody - samochód MPWiK Leszno</t>
  </si>
  <si>
    <t>usługi prawnicze</t>
  </si>
  <si>
    <t>usługi prowadzenie spraw BHP</t>
  </si>
  <si>
    <t xml:space="preserve">usługi agencji ochrony </t>
  </si>
  <si>
    <t>usługi elektryczne</t>
  </si>
  <si>
    <t>usługi pozostałe poczta, programy komputerowe</t>
  </si>
  <si>
    <t>usługi MZO</t>
  </si>
  <si>
    <t>usługi wywóz nieczystości płynnych</t>
  </si>
  <si>
    <t>usługi SANEPID Gostyń</t>
  </si>
  <si>
    <t>usługi WUKO</t>
  </si>
  <si>
    <t xml:space="preserve">usługi labolatoryjne SADEKO </t>
  </si>
  <si>
    <t>ryczałt kierownicy</t>
  </si>
  <si>
    <t>opłaty ubezpieczeniowe</t>
  </si>
  <si>
    <t>pozostałe w tym za umieszczenie w pasie drogowym sieci kanalizacyjnej</t>
  </si>
  <si>
    <t>opłata ochrona srodowiska I półrocze</t>
  </si>
  <si>
    <t>Modernizacja stacji i rozbudowa SUW Drzewce</t>
  </si>
  <si>
    <t>Zakup szalunku</t>
  </si>
  <si>
    <t>zakup pompy do recyrkulacji wewnętrznej</t>
  </si>
  <si>
    <t>agregat przenośny</t>
  </si>
  <si>
    <t>Na dzień 30 czerwca 2009r zakład miał zobowiązania w kwocie 107 959,20 zł. w tym wymagalne 5 602,61 zł</t>
  </si>
  <si>
    <t>faktury do zapłaty                 80 290,92 zł.</t>
  </si>
  <si>
    <t>Urząd Marszałkowski         25 630,10 zł.</t>
  </si>
  <si>
    <t>Urząd Skarbowy            2 038,00 zł</t>
  </si>
  <si>
    <t>Należności sądowe                 0,18 zł.</t>
  </si>
  <si>
    <t>Urząd  Skarbowy                 6929,82 zł.</t>
  </si>
  <si>
    <t>rozrachunki  z pracownikami            566,61zł.  W tym wymagalne 471,41zł.</t>
  </si>
  <si>
    <t>należności    sądowe       1 867,27 zł.</t>
  </si>
  <si>
    <t xml:space="preserve">Zadanie realizowane przez ZSSPiG w Żytowiecku, który podpisał umowę na wykonanie przyłącza gazowego z Wielkpolską </t>
  </si>
  <si>
    <t xml:space="preserve">Gminny Zakład Wodociągów i Kanalizacji w Poniecu z/s w Drzewcach w związku z prowadzoną działalnością wykonuje zadania z zakresu dostawy wody i  odbioru ścieków, a także prowadzi remonty sieci oraz usuwa awarie wodociągowe.
W celu poprawy stanu sieci wodociągowej oraz jakości uzdatnianej wody dozowany jest do sieci wodociągowej preparat fosforanowy SeaQuest. Preparat ten przyczynia się do poprawy cech organoleptycznych wody oraz do usuwania osadów zalegających w sieci wodociągowej. Wyniki analiz wody uzdatnionej wskazują na znaczną poprawę jakości wody i zmniejszenie osadów zalęgających w sieci. Ważnym przedsięwzięciem będzie rozbudowa i modernizacja SUW Drzewce. Ponieważ stacja uzdatniania wody posiada przestarzałą technologię uzdatniania wody istnieją problemy z jej dobrym ustawieniem. Projekt  „Rozbudowy i modernizacji SUW w Drzewcach” został opracowany przez Zakład Ochrony Środowiska w Poznaniu. Na rozbudowę i modernizację stacji uzdatniania wody Zakład otrzymał z budżetu gminy dotację celową na dopłatę do zadania inwestycyjnego w wysokości 1.500.000 zł. jak w zał.  nr 11
</t>
  </si>
  <si>
    <t xml:space="preserve">              i  zwrot od  dłużników na Fundusz Alimentacyjny             88.958,48</t>
  </si>
  <si>
    <t>Na koniec okresu należności wynosiły kwotę  3.076.703,50 zł w tym należności  wymagalne  414.653,73 zł.</t>
  </si>
  <si>
    <t>z podpisanej umowy o spłacie zaległości: 99.787,11 zł. w tym</t>
  </si>
  <si>
    <t>zaległość w składkach ZUS</t>
  </si>
  <si>
    <t>Zaległości w składkach na FP</t>
  </si>
  <si>
    <t>Zadnie zaplanowane na lata 2009 - 2010. W drugiej połowie roku 2009 zostanie wykonana dokumentacja.</t>
  </si>
  <si>
    <t>Wykonano podkłady geodezyjne.</t>
  </si>
  <si>
    <t>Na dzień 30 czerwca 2009r zakład posiadał należności w kwocie 175.852,84 zł. (W tym 18.376,99 odpis aktualizujący)</t>
  </si>
  <si>
    <t>należności za wodę i ścieki     147.912,07zł.   w tym  wymagalne     54.109,18 zł</t>
  </si>
  <si>
    <t>należności za wykonaną usługę  200,08zł. W tym wymagalne 200,08</t>
  </si>
  <si>
    <t>tester do badania zawartości subs. biogennych</t>
  </si>
  <si>
    <t xml:space="preserve">materiały na remont koparki </t>
  </si>
  <si>
    <t xml:space="preserve">Zadanie zaplanowano na lata 2009 -2010. Część robót przewidzianych do realizacji w roku 2009 zostanie zrealizowane w </t>
  </si>
  <si>
    <t xml:space="preserve">     Budowa kanalizacji sanitarnej z przykanalikami i przepompowniami ścieków  etap  V  w m. Poniec </t>
  </si>
  <si>
    <t xml:space="preserve">Informacje  o realizacji   dochodów z tytułu wydawanych zezwoleń na  sprzedaż  napojów  </t>
  </si>
  <si>
    <t xml:space="preserve">problemów alkoholowych i Gminnym programie przeciwdziałania narkomanii przedstawia  zał.  nr  13  do informacji.   </t>
  </si>
  <si>
    <t>Wykonanie zadań  zostało opisane  w  dz. 851 i dz. 854 dotyczące  akcji  letniej  tj.  "Zielonych wakacji".</t>
  </si>
  <si>
    <t>Rolnictwo i łowiectwo</t>
  </si>
  <si>
    <t>Infrastruktura wodociągowa i sanitacyjna wsi</t>
  </si>
  <si>
    <t>Wpływy z różnych dochodów</t>
  </si>
  <si>
    <t>Pozostała działalność</t>
  </si>
  <si>
    <t>Wpłaty z tytułu odpłatnego nabycia prawa własności oraz</t>
  </si>
  <si>
    <t>prawa użytkowania wieczystego nieruchomości</t>
  </si>
  <si>
    <t>Dotacje celowe otrzymane z budżetu państwa na</t>
  </si>
  <si>
    <t>realizację zadań bieżących z zakresu administracji</t>
  </si>
  <si>
    <t>rządowej oraz innych zadań zleconych gminie (związkom</t>
  </si>
  <si>
    <t>gmin) ustawami</t>
  </si>
  <si>
    <t>Leśnictwo</t>
  </si>
  <si>
    <t>Gospodarka leśna</t>
  </si>
  <si>
    <t>Dochody z najmu i dzierżawy składników majątkowych</t>
  </si>
  <si>
    <t>Skarbu Państwa, jednostek samorządu terytorialnego lub</t>
  </si>
  <si>
    <t>innych jednostek zaliczanych do sektora finansów</t>
  </si>
  <si>
    <t>publicznych oraz innych umów o podobnym charakterze</t>
  </si>
  <si>
    <t>Wytwarzanie i zaopatrywanie w energię elektryczną,</t>
  </si>
  <si>
    <t>gaz i wodę</t>
  </si>
  <si>
    <t>Wpływy do budżetu nadwyzki środków obrotowych</t>
  </si>
  <si>
    <t>zakładu budżetowego</t>
  </si>
  <si>
    <t>Transport i łączność</t>
  </si>
  <si>
    <t>Drogi publiczne powiatowe</t>
  </si>
  <si>
    <t>Dotacje celowe otrzymane z powiatu na zadania bieżące</t>
  </si>
  <si>
    <t>realizowane na podstawie porozumień (umów) między</t>
  </si>
  <si>
    <t>jednostkami samorządu terytorialnego</t>
  </si>
  <si>
    <t>Drogi publiczne gminne</t>
  </si>
  <si>
    <t>Gospodarka gruntami i nieruchomościami</t>
  </si>
  <si>
    <t>Wpływy z opłat za zarząd, użytkowanie i użytkowanie</t>
  </si>
  <si>
    <t>wieczyste nieruchomości</t>
  </si>
  <si>
    <t>Wpływy z tytułu przekształcenia prawa użytkowania</t>
  </si>
  <si>
    <t>wieczystego przysługującego osobom fizycznym w prawo</t>
  </si>
  <si>
    <t>własności</t>
  </si>
  <si>
    <t>Wpływy z usług</t>
  </si>
  <si>
    <t>Pozostałe odsetki</t>
  </si>
  <si>
    <t>Administracja publiczna</t>
  </si>
  <si>
    <t>Urzędy wojewódzkie</t>
  </si>
  <si>
    <t>Dochody jednostek samorządu terytorialnego związane z</t>
  </si>
  <si>
    <t>realizacją zadań z zakresu administracji rządowej oraz</t>
  </si>
  <si>
    <t>innych zadań zleconych ustawami</t>
  </si>
  <si>
    <t>Urzędy gmin (miast i miast na prawach powiatu)</t>
  </si>
  <si>
    <t>Wpływy ze sprzedaży wyrobów</t>
  </si>
  <si>
    <t>Urzędy naczelnych organów władzy państwowej,</t>
  </si>
  <si>
    <t>kontroli i ochrony prawa oraz sądownictwa</t>
  </si>
  <si>
    <t>Urzędy naczelnych organów władzy państwowej, kontroli i</t>
  </si>
  <si>
    <t>ochrony prawa</t>
  </si>
  <si>
    <t>Wybory do Parlamentu Europejskiego</t>
  </si>
  <si>
    <t>Dochody od osób prawnych, od osób fizycznych i od</t>
  </si>
  <si>
    <t>innych jednostek nieposiadających osobowości</t>
  </si>
  <si>
    <t>prawnej oraz wydatki związane z ich poborem</t>
  </si>
  <si>
    <t>Wpływy z podatku dochodowego od osób fizycznych</t>
  </si>
  <si>
    <t>Podatek od działalności gospodarczej osób fizycznych,</t>
  </si>
  <si>
    <t>opłacany w formie karty podatkowej</t>
  </si>
  <si>
    <t>Odsetki od nieterminowych wpłat z tytułu podatków i opłat</t>
  </si>
  <si>
    <t>Wpływy z podatku rolnego, podatku leśnego, podatku od</t>
  </si>
  <si>
    <t>czynności cywilnoprawnych, podatków i opłat lokalnych od</t>
  </si>
  <si>
    <t>osób prawnych i innych jednostek organizacyjnych</t>
  </si>
  <si>
    <t>Podatek rolny</t>
  </si>
  <si>
    <t xml:space="preserve">Zaległość ma 3 podatników na kwotę 6.695,50 zł. Na zaległość wystawiono 1 upomnienie . Skutki obniżenia górnych stawek podatkowych wynosiły kwotę 61.237,00 zł. Odroczenia rat płatności, rozłożenia na raty i umorzeń - nie było.        </t>
  </si>
  <si>
    <t>Podatek leśny</t>
  </si>
  <si>
    <t xml:space="preserve">Zaległość ma 1 podatnik na kwotę 4,00 zł. Odroczenia rat płatności, rozłożenia na raty i umorzeń - nie było.  </t>
  </si>
  <si>
    <t>Podatek od środków transportowych</t>
  </si>
  <si>
    <t xml:space="preserve">Zaległość ma 2 podatników na kwotę 3.709,00 zł. Na zaległość wystawiono 2 upomnienia oraz 1 tytuł wykonawczy. W lipcu zaległości te zostały uregulowane. Skutki obniżenia górnych stawek podatkowych wynosiły kwotę 15.079,00 zł.  Odroczenia rat płatności, rozłożenia na raty i umorzeń - nie było. </t>
  </si>
  <si>
    <t>Podatek od czynności cywilnoprawnych</t>
  </si>
  <si>
    <t>Wpływy z różnych opłat</t>
  </si>
  <si>
    <t>Rekompensaty utraconych dochodów w podatkach i</t>
  </si>
  <si>
    <t>opłatach lokalnych</t>
  </si>
  <si>
    <t>Wpłata z PFRON za utracone dochody z podatku od nieruchomości nie płaconego przez zakład pracy chronionej</t>
  </si>
  <si>
    <t>spadków i darowizn, podatku od czynności</t>
  </si>
  <si>
    <t>cywilno-prawnych oraz podatków i opłat lokalnych od osób</t>
  </si>
  <si>
    <t>fizycznych</t>
  </si>
  <si>
    <r>
      <t xml:space="preserve">Powyższe podatki płatne są jako łączne zobowiązanie pieniężne dla podatników płacących ww. podatki. Zaległości wynosiły: w podatku od nieruchomości kwotę 64.660,58 zł i dot. 204 podatników, w podatku rolnym kwotę 22.623,02 zł i dot. 84 podatników, w podatku leśnym kwotę 157,04 zł i dot. 13 podatników. Rozłożeń na raty i umorzeń na dzień 30 czerwca - nie było. Zostało złożonych 5 wniosków o umorzenie podatków. Postępowanie zostało umorzone w 3 przypadkach, ponieważ w trakcie trwania postępowania należności zostały zapłacone; w 2 przypadkach wnioski zostały wycofane. Wniosków o odroczenie terminu płatności podatku rolnego było 4. W 3 przypadkach odroczono podatek rolny na kwotę 8.675,00 zł; natomiast w 1 przypadku postępowanie zostało umorzone. W celu wyegzekwowania należności wystawionych zostało 368 upomnień oraz </t>
    </r>
    <r>
      <rPr>
        <i/>
        <sz val="8"/>
        <color indexed="8"/>
        <rFont val="Arial CE"/>
        <family val="0"/>
      </rPr>
      <t>73</t>
    </r>
    <r>
      <rPr>
        <i/>
        <sz val="8"/>
        <color indexed="8"/>
        <rFont val="Arial CE"/>
        <family val="0"/>
      </rPr>
      <t xml:space="preserve"> tytuły wykonawcze. Skutki obniżenia górnych stawek podatkowych: w podatku od nieruchomości wyniosły kwotę 188.029,30 zł, w podatku rolnym kwotę 122.854,60 zł, natomiast w podatku leśnym nie było. W podatku rolnym udzielono ulg ustawowych z tytułu: zakupu gruntów rolnych kwotę 49.159,00 zł; ulg inwestycyjnych kwotę  29.122,00 zł, ulgi żołnierskiej nie było. Nadpłaty wynoszą: w p. od nieruchomości 869,13 zł; w p. rolnym - 532,70 zł; w p. leśnym - 4,70 zł.</t>
    </r>
  </si>
  <si>
    <t>Podatek od spadków i darowizn</t>
  </si>
  <si>
    <t>Nie udzielono ulg w podatku od spadków i darowizn.</t>
  </si>
  <si>
    <t>Opłata od posiadania psów</t>
  </si>
  <si>
    <t>Wpływy z opłaty targowej</t>
  </si>
  <si>
    <t>Wpływy z innych opłat stanowiących dochody jednostek</t>
  </si>
  <si>
    <t>samorządu terytorialnego na podstawie ustaw</t>
  </si>
  <si>
    <t>Wpływy z opłaty skarbowej</t>
  </si>
  <si>
    <t>Wpływy z opłaty eksploatacyjnej</t>
  </si>
  <si>
    <t>Opłata za wydobywanie kopalin - żwiru i piasku</t>
  </si>
  <si>
    <t>Wpływy z opłat za zezwolenia na sprzedaż alkoholu</t>
  </si>
  <si>
    <t>Wpływy z innych lokalnych opłat pobieranych przez</t>
  </si>
  <si>
    <t>jednostki samorządu terytorialnego na podstawie</t>
  </si>
  <si>
    <t>odrębnych ustaw</t>
  </si>
  <si>
    <t>Udziały gmin w podatkach stanowiących dochód budżetu</t>
  </si>
  <si>
    <t>państwa</t>
  </si>
  <si>
    <t>Podatek dochodowy od osób fizycznych</t>
  </si>
  <si>
    <t>Podatek dochodowy od osób prawnych</t>
  </si>
  <si>
    <t>Pobór podatków, opłat i niepodatkowych należności</t>
  </si>
  <si>
    <t>budżetowych</t>
  </si>
  <si>
    <t>Różne rozliczenia</t>
  </si>
  <si>
    <t>Część oświatowa subwencji ogólnej dla jednostek</t>
  </si>
  <si>
    <t>samorządu terytorialnego</t>
  </si>
  <si>
    <t>Subwencje ogólne z budżetu państwa</t>
  </si>
  <si>
    <t>Część wyrównawcza subwencji ogólnej dla gmin</t>
  </si>
  <si>
    <t>Część równoważąca subwencji ogólnej dla gmin</t>
  </si>
  <si>
    <t>Oświata i wychowanie</t>
  </si>
  <si>
    <t>Szkoły podstawowe</t>
  </si>
  <si>
    <t>Kapitalizacja odsetek bankowych</t>
  </si>
  <si>
    <t>Wynagrodzenie płatnika z tytułu prawidłowego i terminowego odprowadzenia podatku dochodowego od osób fizycznych i składek ZUS</t>
  </si>
  <si>
    <t xml:space="preserve">Zwrot za klucz </t>
  </si>
  <si>
    <t>Prowizja z PZU</t>
  </si>
  <si>
    <t>Zwrot opłaconych składek ZUS od dodatku wiejskiego i mieszkaniowego wypłc. w trakcie urlopu wychowawczego z powodu błędnej informacji ZUS</t>
  </si>
  <si>
    <t>Wpłaty za czynsz</t>
  </si>
  <si>
    <t>Zwrot zawyżonego odpisu na ZFŚS za 2008 rok</t>
  </si>
  <si>
    <t>Przedszkola</t>
  </si>
  <si>
    <t>Gimnazja</t>
  </si>
  <si>
    <t>Zespoły obsługi ekonomiczno-administracyjnej szkół</t>
  </si>
  <si>
    <t>realizację własnych zadań bieżących gmin (związków</t>
  </si>
  <si>
    <t>gmin)</t>
  </si>
  <si>
    <t>Pomoc społeczna</t>
  </si>
  <si>
    <t>Domy pomocy społecznej</t>
  </si>
  <si>
    <t>Dobrowolna odpłatność za pobyt członka rodziny w DPS</t>
  </si>
  <si>
    <t>Świadczenia rodzinne, świadczenia z funduszu</t>
  </si>
  <si>
    <t>alimentacyjneego oraz składki na ubezpieczenia</t>
  </si>
  <si>
    <t>emerytalne i rentowe z ubezpieczenia społecznego</t>
  </si>
  <si>
    <t>Wpłaty odsetek od zwrotu nienależnie pobranych świadczeń rodzinnych</t>
  </si>
  <si>
    <t>Zwroty należności zaliczek alimentacyjnych od dłużników-kwota ściągnięta przez komornika</t>
  </si>
  <si>
    <t>Składki na ubezpieczenie zdrowotne opłacane za osoby</t>
  </si>
  <si>
    <t>pobierajace niektóre świadczenia z pomocy społecznej,</t>
  </si>
  <si>
    <t>niektóre świadczenia rodzinne oraz za osoby</t>
  </si>
  <si>
    <t>uczestniczące w zajęciach w centrum integracji</t>
  </si>
  <si>
    <t>społecznej.</t>
  </si>
  <si>
    <t>Zasiłki i pomoc w naturze oraz składki na ubezpieczenia</t>
  </si>
  <si>
    <t>emerytalne i rentowe</t>
  </si>
  <si>
    <t>Ośrodki pomocy społecznej</t>
  </si>
  <si>
    <t>Odsetki od środków na rachunku bankowym</t>
  </si>
  <si>
    <t>Wpłata za przeprowadzone prywatne rozmowy z tel.komórkowego służbowego</t>
  </si>
  <si>
    <t>Wpłata odsetek za nieterminowe przekazanie dochodów</t>
  </si>
  <si>
    <t>Usługi opiekuńcze i specjalistyczne usługi opiekuńcze</t>
  </si>
  <si>
    <t>Edukacyjna opieka wychowawcza</t>
  </si>
  <si>
    <t>Pomoc materialna dla uczniów</t>
  </si>
  <si>
    <t>Gospodarka komunalna i ochrona środowiska</t>
  </si>
  <si>
    <t>Utrzymanie zieleni w miastach i gminach</t>
  </si>
  <si>
    <t>Wpływy i wydatki związane z gromadzeniem środków z</t>
  </si>
  <si>
    <t>opłat produktowych</t>
  </si>
  <si>
    <t>Wpływy z opłaty produktowej</t>
  </si>
  <si>
    <t>Kultura i ochrona dziedzictwa narodowego</t>
  </si>
  <si>
    <t>Domy i ośrodki kultury, świetlice i kluby</t>
  </si>
  <si>
    <t>Kultura fizyczna i sport</t>
  </si>
  <si>
    <t>Zadania w zakresie kultury fizycznej i sportu</t>
  </si>
  <si>
    <t>Wpływy ze zwrotów dotacji wykorzystanych niezgodnie z</t>
  </si>
  <si>
    <t>Zwrot za fakturę nadpłaconą w 2008r.</t>
  </si>
  <si>
    <t>Wpłata od starosta powiatowego za dzierżawę polnych obwodów łowieckich</t>
  </si>
  <si>
    <t>Odszkodowanie z ubezpieczania za zniszczony płot przy drodze gminnej</t>
  </si>
  <si>
    <t>Wpływy z opłat za wieczyste użytkowanie gruntów</t>
  </si>
  <si>
    <t>Wpływy z tytułu dzierżawy gruntów rolnych i pozostałych, dzierżawy stawów w Dzięczynie, czynszów za lokale mieszkalne i użytkowe, wynajmu sal w świetlicach wiejskich</t>
  </si>
  <si>
    <t xml:space="preserve">Dzierżawcy w okresie sprawozdawczym nie złożyli wniosków o przekształcenie </t>
  </si>
  <si>
    <t>Wpływy ze sprzedaży dwóch działek pod budownictwo mieszkaniowe (29866 zł) i raty za lokale sprzedane w latach poprzednich (58779,06 zł.)</t>
  </si>
  <si>
    <t>Odsetki od dzierżaw i użytkowania wieczystego</t>
  </si>
  <si>
    <t>Odsetki od środków na rachunkach bankowych i lokat</t>
  </si>
  <si>
    <t>Sprzedaż książki Dzieje Ponieca</t>
  </si>
  <si>
    <t>Dotacja na zwrot kosztów dla pracowców za naukę zawodu i przysposobienie do zawodu</t>
  </si>
  <si>
    <t>Melioracje wodne</t>
  </si>
  <si>
    <t>Dotacja celowa z budżetu na finansowanie lub</t>
  </si>
  <si>
    <t>dofinansowanie zadań zleconych do realizacji pozostałym</t>
  </si>
  <si>
    <t>Wydatki inwestycyjne jednostek budżetowych</t>
  </si>
  <si>
    <t>Zwalczanie chorób zakaźnych zwierząt oraz badania</t>
  </si>
  <si>
    <t>monitoringowe pozostałości chemicznych i biologicznych</t>
  </si>
  <si>
    <t>Izby rolnicze</t>
  </si>
  <si>
    <t>Wpłaty gmin na rzecz izb rolniczych w wysokości 2%</t>
  </si>
  <si>
    <t>uzyskanych wpływów z podatku rolnego</t>
  </si>
  <si>
    <t>Różne opłaty i składki</t>
  </si>
  <si>
    <t>Zakup materiałów papierniczych do sprzętu drukarskiego i</t>
  </si>
  <si>
    <t>urządzeń kserograficznych</t>
  </si>
  <si>
    <t>Wynagrodzenia bezosobowe</t>
  </si>
  <si>
    <t>Dotacje celowe z budżetu na finansowanie lub</t>
  </si>
  <si>
    <t>dofinansowanie kosztów realizacji inwestycji i zakupów</t>
  </si>
  <si>
    <t>inwestycyjnych zakładów budżetowych</t>
  </si>
  <si>
    <t>Dodatkowe wynagrodzenie roczne</t>
  </si>
  <si>
    <t>Pozostałe podatki na rzecz budżetów jednostek</t>
  </si>
  <si>
    <t>Wydatki na zakupy inwestycyjne jednostek budżetowych</t>
  </si>
  <si>
    <t>Działalność usługowa</t>
  </si>
  <si>
    <t>Plany zagospodarowania przestrzennego</t>
  </si>
  <si>
    <t>Cmentarze</t>
  </si>
  <si>
    <t>Rady gmin (miast i miast na prawach powiatu)</t>
  </si>
  <si>
    <t>Różne wydatki na rzecz osób fizycznych</t>
  </si>
  <si>
    <t>Podróże służbowe krajowe</t>
  </si>
  <si>
    <t>Wpłaty na Państwowy Fundusz Rehabilitacji Osób</t>
  </si>
  <si>
    <t>Niepełnosprawnych</t>
  </si>
  <si>
    <t>Zakup usług dostępu do sieci Internet</t>
  </si>
  <si>
    <t>Opłaty z tytułu zakupu usług telekomunikacyjnych telefonii</t>
  </si>
  <si>
    <t>komórkowej</t>
  </si>
  <si>
    <t>Opłata z tytułu zakupu usług telekomunikacyjnych telefonii</t>
  </si>
  <si>
    <t>stacjinarnej</t>
  </si>
  <si>
    <t>delegacje pracownicze</t>
  </si>
  <si>
    <t>Podatek od towarów i usług (VAT).</t>
  </si>
  <si>
    <t>Szkolenia pracowników niebędących członkami korpusu</t>
  </si>
  <si>
    <t>służby cywilnej</t>
  </si>
  <si>
    <t>Zakup akcesoriów komputerowych, w tym programów i</t>
  </si>
  <si>
    <t>licencji</t>
  </si>
  <si>
    <t>Promocja jednostek samorządu terytorialnego</t>
  </si>
  <si>
    <t xml:space="preserve">Zakup materiałów promocyjnych: gobeliny, długopisy, torby bawełniane, ołówki, smycze </t>
  </si>
  <si>
    <t xml:space="preserve">Przewóz dzieci oraz zespołów występujacych podczas obchodów Dni Ponieca </t>
  </si>
  <si>
    <t>Środki dotyczące opłat i składek będą wykorzystane w II połowie roku</t>
  </si>
  <si>
    <t>zryczałtowane diety członków OKW</t>
  </si>
  <si>
    <t>koszty dojazdów czlonków OKW</t>
  </si>
  <si>
    <t>1.172,00</t>
  </si>
  <si>
    <t>Bezpieczeństwo publiczne i ochrona przeciwpożarowa</t>
  </si>
  <si>
    <t>Jednostki terenowe Policji</t>
  </si>
  <si>
    <t>Komendy wojewódzkie Policji</t>
  </si>
  <si>
    <t>Wpłaty jednostek na fundusz celowy na finansowanie i</t>
  </si>
  <si>
    <t>dofinansowanie zadań inwestycyjnych</t>
  </si>
  <si>
    <t>Ochotnicze straże pożarne</t>
  </si>
  <si>
    <t>zakup sprzętu ratownictwa drogowego (mini nożyce do cięcia pedałów)</t>
  </si>
  <si>
    <t>Obrona cywilna</t>
  </si>
  <si>
    <t>Zarządzanie kryzysowe</t>
  </si>
  <si>
    <t>Wynagrodzenia agencyjno-prowizyjne</t>
  </si>
  <si>
    <t>Wynagrodzenie prowizyjne inkasentów podatków wypłacane raz w roku w miesiącu grudniu</t>
  </si>
  <si>
    <t>Zakup druków i kopert ze zwrotką</t>
  </si>
  <si>
    <t>Prowizja opłaty targowej</t>
  </si>
  <si>
    <t>Pobrana prowizja przez komornika</t>
  </si>
  <si>
    <t>Koszty postępowania sądowego i prokuratorskiego</t>
  </si>
  <si>
    <t>Opłaty komornicze</t>
  </si>
  <si>
    <t>Udział pracowników w szkoleniach</t>
  </si>
  <si>
    <t>1.162,00</t>
  </si>
  <si>
    <t>Zakup materiałów papierniczych przewidziany na II półrocze</t>
  </si>
  <si>
    <t>Zakup akcesoriów komputerowych przewidziany na II półrocze</t>
  </si>
  <si>
    <t>Obsługa długu publicznego</t>
  </si>
  <si>
    <t>Obsługa papierów wartościowych, kredytów i pożyczek</t>
  </si>
  <si>
    <t>jednostek samorządu terytorialnego</t>
  </si>
  <si>
    <t>Odsetki i dyskonto od skarbowych papierów</t>
  </si>
  <si>
    <t>wartościowych, kredytów i pożyczek oraz innych</t>
  </si>
  <si>
    <t>Rezerwy ogólne i celowe</t>
  </si>
  <si>
    <t>Rezerwy</t>
  </si>
  <si>
    <t>Rezerwy na inwestycje i zakupy inwestycyjne</t>
  </si>
  <si>
    <t>Zakup pomocy naukowych, dydaktycznych i książek</t>
  </si>
  <si>
    <t>Oddziały przedszkolne w szkołach podstawowych</t>
  </si>
  <si>
    <t>Dowożenie uczniów do szkół</t>
  </si>
  <si>
    <t>Opłaty na rzecz budżetu państwa</t>
  </si>
  <si>
    <t>Dokształcanie i doskonalenie nauczycieli</t>
  </si>
  <si>
    <t>Szkolnictwo wyższe</t>
  </si>
  <si>
    <t>Pomoc materialna dla studentów i doktorantów</t>
  </si>
  <si>
    <t>Stypendia i zasiłki dla studentów</t>
  </si>
  <si>
    <t>Ochrona zdrowia</t>
  </si>
  <si>
    <t>Szpitale ogólne</t>
  </si>
  <si>
    <t>Zwalczanie narkomanii</t>
  </si>
  <si>
    <t>Opłata za I półrocze 2009 r. szkolenia</t>
  </si>
  <si>
    <t>Przeciwdziałanie alkoholizmowi</t>
  </si>
  <si>
    <t>Zakup usług przez jednostki samorządu terytorialnego od</t>
  </si>
  <si>
    <t>innych jednostek samorządu terytorialnego</t>
  </si>
  <si>
    <t>3 osoby dorosłe + 1 nieletnia przebywały w DPS przez 6 miesięcy</t>
  </si>
  <si>
    <t xml:space="preserve">Zakupiono środki bhp (mydło, ręczniki) </t>
  </si>
  <si>
    <t>Świadczenia społeczne</t>
  </si>
  <si>
    <t>Zasiłki rodzinne + dodatki - 543 rodziny</t>
  </si>
  <si>
    <t>Fundusz alimentacyjny - korzystało 19 osób</t>
  </si>
  <si>
    <t xml:space="preserve">Składki ZUS od pracowników                                                                               </t>
  </si>
  <si>
    <t>Składki ZUS od osób pobierających świadczenie pielęgnacyjne (opłacone 9 osób)</t>
  </si>
  <si>
    <t xml:space="preserve">Wynagrodzenie informatyka/ umowa zlecenia/                                                       </t>
  </si>
  <si>
    <t>Druki do świadczeń rodzinnych(wnioski)</t>
  </si>
  <si>
    <t>Okresowe badania pracowników</t>
  </si>
  <si>
    <t>Zakup znaczków pocztowych</t>
  </si>
  <si>
    <t xml:space="preserve">Delegacje pracowników                                                                                       </t>
  </si>
  <si>
    <t>Udział w szkoleniach pracowników  dotyczących świadczeń rodzinnych i funduszu alimentacyjnego</t>
  </si>
  <si>
    <t>Składki na ubezpieczenie zdrowotne</t>
  </si>
  <si>
    <t>11 osób miało opłacaną składkę zdrowotną od zasiłku stałego z pomocy społecznej</t>
  </si>
  <si>
    <t>1 osoba miała opłacaną składkę zdrowotną od świadczenia pielęgnacyjnego/świadczenia rodzinne/</t>
  </si>
  <si>
    <t>17 osób korzystało z zasiłków stałych/brak dochodu i inwalidztwo I i II grupa</t>
  </si>
  <si>
    <t>23 rodziny korzystały z zasiłków okresowych z powodu choroby, bezrobocia</t>
  </si>
  <si>
    <t>49 rodzin otrzymało zasiłki celowe/ leki, opał, schronienie, zdarzenie losowe</t>
  </si>
  <si>
    <t>Dodatki mieszkaniowe</t>
  </si>
  <si>
    <t>80 rodzin korzystało przez 6 miesięcy z dodatków mieszkaniowych w tym 29 rodzin w mieście i 51  na wsi</t>
  </si>
  <si>
    <t>Wynagrodzenie za umowę zlecenia informatyka i sprzątaczki</t>
  </si>
  <si>
    <t>Prenumerata gazet</t>
  </si>
  <si>
    <t>Zakup druków, art.papierniczych, gazet, baterii do telefonu</t>
  </si>
  <si>
    <t>Zakup wody źródlanej dla klientów Ośrodka Pomocy Społecznej</t>
  </si>
  <si>
    <t>Zakup materiałów malarskich</t>
  </si>
  <si>
    <t>Pogotowie kasowe</t>
  </si>
  <si>
    <t>Naprawa komputera</t>
  </si>
  <si>
    <t>Wymiana instalacji oświetlenia</t>
  </si>
  <si>
    <t>Znaczki pocztowe, opłaty pocztowe i  koszty wysyłki</t>
  </si>
  <si>
    <t>Usługa spedycyjna- dostarczenie druków i wniosków przez wydawcę</t>
  </si>
  <si>
    <t>Przegląd gaśnic</t>
  </si>
  <si>
    <t>Usługa elektrycznej skrzynki podawczej</t>
  </si>
  <si>
    <t>Czyszczenie komputera</t>
  </si>
  <si>
    <t>Koszty przesyłki gazet, druków</t>
  </si>
  <si>
    <t>Aktualizacja programu antywirusowego</t>
  </si>
  <si>
    <t>Abonament za internet za 6 m-cy</t>
  </si>
  <si>
    <t xml:space="preserve">Abonament za telefon komórkowy w tym rozmowy slużbowe                                                               </t>
  </si>
  <si>
    <t xml:space="preserve">Abonament telefoniczny + rozmowy telefoniczne                                                                                </t>
  </si>
  <si>
    <t xml:space="preserve">Delegacje pracowników oraz ryczałty na dojazd w teren                                                      </t>
  </si>
  <si>
    <t>Szkolenia dla pracowników - nowe przepisy</t>
  </si>
  <si>
    <t>12 osób z uwagi na zły stan zdrowia korzystało z usług opiekuńczych w domu</t>
  </si>
  <si>
    <t>Zasiłki celowe na zakup posiłku dla osób dorosłych 26 rodzin</t>
  </si>
  <si>
    <t>Inne formy pomocy dla uczniów</t>
  </si>
  <si>
    <t>57 rodzin w tym 111 dzieci korzystało z dożywiania w szkole</t>
  </si>
  <si>
    <t>Zakup słodyczy z  okazji Dnia Kobiet dla  Klubu Seniora "Złota Jesień"- 56 członków</t>
  </si>
  <si>
    <t>Poczęstunek z okazji Dnia Kobiet i Świąt Wielkanocnych  Klubu Seniora "Złota Jesień"- 56 członków</t>
  </si>
  <si>
    <t>Opłata 5% za otrzymaną żywność z programu PEAD</t>
  </si>
  <si>
    <t>Świetlice szkolne</t>
  </si>
  <si>
    <t>Kolonie i obozy oraz inne formy wypoczynku dzieci i</t>
  </si>
  <si>
    <t>młodzieży szkolnej, a także szkolenia młodzieży</t>
  </si>
  <si>
    <t>Stypendia dla uczniów</t>
  </si>
  <si>
    <t>Gospodarka ściekowa i ochrona wód</t>
  </si>
  <si>
    <t>Gospodarka odpadami</t>
  </si>
  <si>
    <t>Wydatki na zakup i objęcie akcji, wniesienie wkładów do</t>
  </si>
  <si>
    <t>spółek prawa handlowego oraz na uzupełnienie funduszy</t>
  </si>
  <si>
    <t>statutowych banków państwowych i innych instytucji</t>
  </si>
  <si>
    <t>finansowych</t>
  </si>
  <si>
    <t>Dotacje celowe przekazane gminie na inwestycje i zakupy</t>
  </si>
  <si>
    <t>inwestycyjne realizowane na podstawie porozumień</t>
  </si>
  <si>
    <t>(umów) między jednostkami samorządu terytorialnego</t>
  </si>
  <si>
    <t>Oczyszczanie miast i wsi</t>
  </si>
  <si>
    <t>Oświetlenie ulic, placów i dróg</t>
  </si>
  <si>
    <t>zakupiono pojemniki na zużyte leki</t>
  </si>
  <si>
    <t>Pozostałe zadania w zakresie kultury</t>
  </si>
  <si>
    <t>Pozostałe instytucje kultury</t>
  </si>
  <si>
    <t>Dotacja podmiotowa z budżetu dla samorządowej</t>
  </si>
  <si>
    <t>instytucji kultury</t>
  </si>
  <si>
    <t>Biblioteki</t>
  </si>
  <si>
    <t>Ochrona zabytków i opieka nad zabytkami</t>
  </si>
  <si>
    <t>Dotacja celowa na pomoc finansową udzielaną między</t>
  </si>
  <si>
    <t>jednostkami samorządu terytorialnego na dofinansowanie</t>
  </si>
  <si>
    <t>własnych zadań bieżących</t>
  </si>
  <si>
    <t>Obiekty sportowe</t>
  </si>
  <si>
    <t xml:space="preserve">Planuje się wykorzystanie powyższych srodków w II półroczu na remont pomieszczeń znajdujących się na stadionie w Poniecu   </t>
  </si>
  <si>
    <t>Koszenie boisk sportowych, wałowanie płyty boiska, bieżni oraz wykonanie oprysku boiska</t>
  </si>
  <si>
    <t>Wywóz nieczystości oraz wyczesywanie murawy na kompleksie boisk sportowo - rekreacyjnych Orlik 2012</t>
  </si>
  <si>
    <t>Wywóz nieczystości ze stadionu sportowego w Poniecu</t>
  </si>
  <si>
    <t>Wykaszanie klombów oraz obcinanie żywopłotów na stadionie sportowym w Poniecu</t>
  </si>
  <si>
    <t>Przegląd oraz czyszczenie kominów w budynku socjalnym na stadionie sportowym w Poniecu</t>
  </si>
  <si>
    <t>Czyszczenie strojów sportowych</t>
  </si>
  <si>
    <t xml:space="preserve">Składki na ubezpieczenia społeczne opiekuna kompleksu boisk sportowo - rekreacyjnych Orlik 2012 </t>
  </si>
  <si>
    <t>Zakup nagród dla uczestników turniejów piłkarskich organizowanych na kompleksie boisk sportowo - rekreacyjnych Orlik 2012</t>
  </si>
  <si>
    <t>Zakupiono puchary dla uczestników zawodów wędkarskich, które odbyły się pod patronatem Burmistrza Ponieca</t>
  </si>
  <si>
    <t>Ogłoszenie zadania publicznego związane z realizacją zadań ze sfery działalności pożytku publicznego</t>
  </si>
  <si>
    <t xml:space="preserve">Wynagrodzenie gospodarza siłowni </t>
  </si>
  <si>
    <t xml:space="preserve">Wynagrodzenie opiekunów świetlic środowiskowo - terapeutycznych </t>
  </si>
  <si>
    <t xml:space="preserve">Wyżywienie dzieci i młodzieży uczęszczającej na zajęcia w świetlicach środowiskowo - terapeutycznych </t>
  </si>
  <si>
    <t>Współorganizacja Ferii Zimowych dla dzieci i młodzieży w Gminie Poniec tj. współorganizowanie baliku karnawałowego i zakup nagród na Turnieje Tenisa Stołowego</t>
  </si>
  <si>
    <t xml:space="preserve">Współorganizacja imprez sportowo - rekreacyjnych promujących zdrowy styl życia dzieci i młodzieży tj. festyny z Okazji Dnia Dziecka </t>
  </si>
  <si>
    <t xml:space="preserve">Współorganizacja Spotkania Wielkanocnego dla dzieci na Śmiłowie </t>
  </si>
  <si>
    <t>Zakup art. Szkolnych i biurowych na potrzeby prowadzenia zajęć w świetlicach środowiskowo terapeutycznych w Gminie Poniec</t>
  </si>
  <si>
    <t xml:space="preserve">Zakup nagród dla uczestników konkursu plastyczno - literackiego zorganizowanego przez Kampanię ZTU </t>
  </si>
  <si>
    <t xml:space="preserve">Opłata abonamentu CYFRA+ zakupionego do pomieszczeń siłowni </t>
  </si>
  <si>
    <t>Przedstawienia i rozmowy profilaktyczne dla uczniów szkół podstawowych i Gimnazjum z Gminy Poniec</t>
  </si>
  <si>
    <t xml:space="preserve">Koszty wysyłki </t>
  </si>
  <si>
    <t xml:space="preserve">Współorganizacja wyjazdu dzieciom z świetlic środ. - terapetycznych w Sarbinowie i Szurkowie przez sfinansowanie pobytu uczestników wycieczki wstępu na wodospad Kamieniczka </t>
  </si>
  <si>
    <t>Współorganizacja III Rodzinnej Majówki Rowerowej promującej zdrowy styl życia</t>
  </si>
  <si>
    <t>Zakup dzienników zajęć do prowadzenia zajęć Zielone Wakacje</t>
  </si>
  <si>
    <t>Dodatki wiejskie i mieszkaniowe</t>
  </si>
  <si>
    <t>Świadczenia BHP</t>
  </si>
  <si>
    <t xml:space="preserve">Rozbieżności pomiędzy planem, a wykonaniem spowodowane są naliczonymi a nie zapłaconymi pochodnymi od wynagrodzeń wypłaconych w czerwcu. Zostaną one uregulowane w lipcu br. Ponadto od miesiąca września nastąpi wzrost wynagrodzeń nauczycieli, przewidziane są też wypłaty nagród jubileuszowych i odprawy emerytalnej. </t>
  </si>
  <si>
    <t>Wydawnictwa fachowe i prawne</t>
  </si>
  <si>
    <t>Materiały kancelaryjne</t>
  </si>
  <si>
    <t xml:space="preserve">Materiały do napraw </t>
  </si>
  <si>
    <t xml:space="preserve">Środki czystopści </t>
  </si>
  <si>
    <t>Zakupy różne</t>
  </si>
  <si>
    <t>Części do urządzeń</t>
  </si>
  <si>
    <t>Większość zakupów planowana jest w II półroczu br.</t>
  </si>
  <si>
    <t>Zakupy planowane są w II półroczu br.</t>
  </si>
  <si>
    <t>Czasopisma</t>
  </si>
  <si>
    <t>Książki</t>
  </si>
  <si>
    <t>Programy komputerowe</t>
  </si>
  <si>
    <t>Materiały dydaktyczne</t>
  </si>
  <si>
    <t>Sprzęt dydaktyczny</t>
  </si>
  <si>
    <t>Woda</t>
  </si>
  <si>
    <t>Energia elektryczna</t>
  </si>
  <si>
    <t>Gaz</t>
  </si>
  <si>
    <t>Rozbieżności pomiędzy planem i wykonaniem wynikają z faktu, iż większość remontów wykonywana będzie w okresie wakacyjnym.</t>
  </si>
  <si>
    <t>W/w wydatki planowane są w II półroczu br.</t>
  </si>
  <si>
    <t>Usługi transportowe</t>
  </si>
  <si>
    <t>Wywóz śmieci i nieczystości stałych</t>
  </si>
  <si>
    <t>Usługi pocztowe</t>
  </si>
  <si>
    <t>Abonament RTV - opłata roczna</t>
  </si>
  <si>
    <t>Wynajem i dzierżawy</t>
  </si>
  <si>
    <t>Drobne usługi różne</t>
  </si>
  <si>
    <t>Przeglądy obiektów</t>
  </si>
  <si>
    <t>Usługi kominiarskie</t>
  </si>
  <si>
    <t>Usługi rzemieślnicze</t>
  </si>
  <si>
    <t>Usługi informatyczne</t>
  </si>
  <si>
    <t>Większość usług wykonana będzie w II półroczu br.</t>
  </si>
  <si>
    <r>
      <t xml:space="preserve">Podróże służbowe krajowe - </t>
    </r>
    <r>
      <rPr>
        <i/>
        <sz val="8"/>
        <color indexed="8"/>
        <rFont val="Arial CE"/>
        <family val="0"/>
      </rPr>
      <t>zależne od nauczania indywid.</t>
    </r>
  </si>
  <si>
    <t>Opłaty melioracyjne</t>
  </si>
  <si>
    <t>Opłata prolongacyjna wobec ZUS związana z zawartą umową nr 9/2006 z dnia 30.06.2006 roku o rozłożeniu na raty należności z tytułu składek na ubezpieczenie społeczne i fundusz pracy jakie wystąpiły w ZS w Żytowiecku. Natomiasty do spłaty pozostaje jeszcze kwota 17.764,00 zł</t>
  </si>
  <si>
    <t>UM. Ubezpieczenie mienia</t>
  </si>
  <si>
    <t>Odsetki od zaległości wobec ZUS związane z zawartą umową nr 9/2006 z dnia 30.06.2006 roku o rozłożeniu na raty należności z tytułu składek na ubezpieczenie społeczne i fundusz pracy jakie wystąpiły w ZS w Żytowiecku. Do spłaty pozostaje jeszcze kwota 8.056,00 zł</t>
  </si>
  <si>
    <t>Pozostałe zakupy planowane są w II półroczu br.</t>
  </si>
  <si>
    <t>Programy i licencje</t>
  </si>
  <si>
    <t>Tusze do drukarek</t>
  </si>
  <si>
    <t>Pozostałe akcesoria komputerowe</t>
  </si>
  <si>
    <t>Rozbieżności pomiędzy planem, a wykonaniem spowodowane są naliczonymi a nie zapłaconymi pochodnymi od wynagrodzeń wypłaconych w czerwcu. Zostaną one uregulowane w lipcu br. Od miesiąca września nastąpi wzrost wynagrodzeń nauczycieli.</t>
  </si>
  <si>
    <t>Rozbieżności pomiędzy planem, a wykonaniem spowodowane są naliczonymi a nie zapłaconymi składkami ZUS od wynagrodzeń i dodatków wiejskich i mieszkaniowych w czerwcu, które zostaną uregulowane w lipcu br. Od miesiąca września nastąpi wzrost wynagrodzeń nauczycieli.</t>
  </si>
  <si>
    <t>Rozbieżności pomiędzy planem, a wykonaniem spowodowane są naliczonymi a nie zapłaconymi składkami na FP od wynagrodzeń i dodatków wiejskich i mieszkaniowych w czerwcu, które zostaną uregulowane w lipcu br. Od miesiąca września nastąpi wzrost wynagrodzeń nauczycieli.</t>
  </si>
  <si>
    <t>SP Sarbinowo zakupiła farby do malowania oraz taśmy i papier potrzebne przy malowaniu</t>
  </si>
  <si>
    <t>Rozbieżności pomiędzy planem i wykonaniem wynikają z naliczonych ale nie odprowadzonych pochodnych od tych doddatków, zostaną one zapłacone w lipcu br. Ponadto od miesiąca września nastąpi wzrost wynagrodzeń nauczycieli. Od września będą utworzone również dwie dodatkowe grupy dzieci, co wiąże się z koniecznością wzrostu zatrudnienia.</t>
  </si>
  <si>
    <t>Rozbieżności pomiędzy planem i wykonaniem wynikają z naliczonych ale nie odprowadzonych pochodnych od wynagrodzeń, zostaną one zapłacone w lipcu br. Ponadto od miesiąca września nastąpi wzrost wynagrodzeń nauczycieli. Od września będą utworzone również dwie dodatkowe grupy dzieci, co wiąże się z koniecznością wzrostu zatrudnienia.</t>
  </si>
  <si>
    <t>Rozbieżności pomiędzy planem, a wykonaniem spowodowane są naliczonymi a nie zapłaconymi składkami ZUS od wynagrodzeń i dodatków wiejskich i mieszkaniowych w czerwcu, które zostaną uregulowane w lipcu br. Ponadto od miesiąca września nastąpi wzrost wynagrodzeń nauczycieli i wzrost zatrudnienia.</t>
  </si>
  <si>
    <t>Rozbieżności pomiędzy planem, a wykonaniem spowodowane są naliczonymi a nie zapłaconymi składkami na FP od wynagrodzeń i dodatków wiejskich i mieszkaniowych w czerwcu, które zostaną uregulowane w lipcu br. Ponadto od miesiąca września nastąpi wzrost wynagrodzeń nauczycieli i wzrost zatrudnienia.</t>
  </si>
  <si>
    <t>Wyposażenie: meble</t>
  </si>
  <si>
    <t>Drobne zakupy różne</t>
  </si>
  <si>
    <t>Większość zakupów planowana jest w II półroczu br., głównie w związku z wyposażeniem dwóch nowych oddziałów.</t>
  </si>
  <si>
    <t>Konserwacja kserokopiarki, naprawa komputera</t>
  </si>
  <si>
    <t>Pozostałe remonty planowane są w II półroczu br.</t>
  </si>
  <si>
    <t>Przeglądy obiektów budowlanych</t>
  </si>
  <si>
    <t>Większość usług wykonana będzie w II półroczu br. w okresie wakacyjnym.</t>
  </si>
  <si>
    <t>Odzież ochronna</t>
  </si>
  <si>
    <t>Rozbieżności pomiędzy planem, a wykonaniem spowodowane są naliczonymi a nie zapłaconymi pochodnymi od wynagrodzeń wypłaconych w czerwcu. Zostaną one uregulowane w lipcu br. Ponadto od miesiąca września nastąpi wzrost wynagrodzeń nauczycieli.</t>
  </si>
  <si>
    <t>Rozbieżności pomiędzy planem, a wykonaniem spowodowane są naliczonymi a nie zapłaconymi składkami ZUS od wynagrodzeń i dodatków wiejskich i mieszkaniowych w czerwcu, które zostaną uregulowane w lipcu br. Ponadto od miesiąca września nastąpi wzrost wynagrodzeń nauczycieli.</t>
  </si>
  <si>
    <t>Rozbieżności pomiędzy planem, a wykonaniem spowodowane są naliczonymi a nie zapłaconymi składkami na FP od wynagrodzeń i dodatków wiejskich i mieszkaniowych w czerwcu, które zostaną uregulowane w lipcu br. Ponadto od miesiąca września nastąpi wzrost wynagrodzeń nauczycieli.</t>
  </si>
  <si>
    <t>Wyposażenie - GP Poniec: czajnik, regał, sekator</t>
  </si>
  <si>
    <t>Drobne zakupy pozostałe</t>
  </si>
  <si>
    <t>Większość zakupów wykonana będzie w II półroczu br.</t>
  </si>
  <si>
    <t>Sprzęt sportowy</t>
  </si>
  <si>
    <t>Pomoce dydaktyczne</t>
  </si>
  <si>
    <t>GP Poniec: Naprawa i konserwacja kserokopiarki, przegląg i naprawa gaśnic, wymiana wyłączników</t>
  </si>
  <si>
    <r>
      <t xml:space="preserve">Podróże służbowe krajowe - </t>
    </r>
    <r>
      <rPr>
        <i/>
        <sz val="8"/>
        <color indexed="8"/>
        <rFont val="Arial CE"/>
        <family val="0"/>
      </rPr>
      <t>zależne od nauczania indyw.</t>
    </r>
  </si>
  <si>
    <t>Wynagrodzenie 4 osób zatrudnionych do opieki nad dziećmi podczas dowozów szkolnych</t>
  </si>
  <si>
    <t>Umowy 2 koordynatorów dowozów szkolnych</t>
  </si>
  <si>
    <t>Badania lekarskie planuje się na wrzesień br.</t>
  </si>
  <si>
    <t>Dowozy indywidualne dzieci niepełnosprawnych do szkoły</t>
  </si>
  <si>
    <t>Dowozy grupowe dzieci do szkół na terenie Gminy Poniec</t>
  </si>
  <si>
    <t>Wyposażenie: zakup gaśnic</t>
  </si>
  <si>
    <t>Środki czystości</t>
  </si>
  <si>
    <t>Rozbieżności pomiędzy planem, a wykonaniem wynikają z faktu, iż wydatki związane z położeniem kostki chodnikowej przed budynkiem GZOS będą realizowane w lipcu i sierpniu br.</t>
  </si>
  <si>
    <t>Naprawa i konserwacja kserokopiarki</t>
  </si>
  <si>
    <t>Usługi rzemieślnicze: wykonanie i montaż mebli</t>
  </si>
  <si>
    <t>Posiedzenie komisji dotyczącej awansu zawodowego nauczycieli planuje się na sierpień br.</t>
  </si>
  <si>
    <t>SP Sarbinowo: wydatki związane z pobytem gości z Holandii, ZS Żytowiecko: wydatki związane z pobytem gości z Ukrainy</t>
  </si>
  <si>
    <t>Stypendia dla uczniów za wyniki w nauce</t>
  </si>
  <si>
    <t>Zaplanowane wydatki przewidziane są na II półrocze</t>
  </si>
  <si>
    <t>W okresie sprawozdawczym rozpoczęto wykonywanie odcinka chodnika w Dzięczynie. Zapłata nastąpi w II półroczu</t>
  </si>
  <si>
    <t>Koszty wypisów z rejestru gruntów, wyceny nieruchomości, ogłoszeń o sprzedaży</t>
  </si>
  <si>
    <t>Prawie w całości została wykonana adaptacja pomieszczeń nad ośrodkiem zdrowia na 4 mieszkania. Dokończenie w II półroczu</t>
  </si>
  <si>
    <t>Wykup gruntów pod inwestycje zostanie przeprowadzony w II półroczu</t>
  </si>
  <si>
    <t>W pierwszym półroczu nie podjęto decyzji o remoncie miejsca pamięci narodowej</t>
  </si>
  <si>
    <t>W pierwszym półroczu nie wystąpiły nieprzewidziane zdarzenia, w zwiazku z którym konieczne byłoby wydatkowanie środków na porządkowanie miejsc pamięci narodowej</t>
  </si>
  <si>
    <t>Diety Radnych</t>
  </si>
  <si>
    <t>Zakup agregatu prądotwórczego przełożono na II półrocze</t>
  </si>
  <si>
    <t>Diety sołtysów</t>
  </si>
  <si>
    <t>Wydatki związne z organizacją świąt narodowych (poczęstunek dla uczestników, kwiaty)</t>
  </si>
  <si>
    <t>Nie zaszła potrzeba wydatku</t>
  </si>
  <si>
    <t>Wydatki na oprawę muzyczną święta narodowego, wynajem sali, przygotowanie poczęstunku.</t>
  </si>
  <si>
    <t>Składki członkowskie na rzecz stowarzyszeń i związków do których należy Gmina Poniec</t>
  </si>
  <si>
    <t>Usługi pomocnicze ZGKiM podczas obchodów Dni Ponieca</t>
  </si>
  <si>
    <t>Wydatki rozdziału (wynagrodzenie z pochodnymi pracownika aktualizującego rejestr wyborców) nastąpią jednorazowo w II półroczu.</t>
  </si>
  <si>
    <t>Wypłata jednorazowych stypendów za wyniki w nauce dla studentów z Gminy Poniec nastąpi w II półroczu</t>
  </si>
  <si>
    <t>Zakup materiałów profilaktyczno - edukacyjnych Kampanii Zachowaj Trzeźwy Umysł (ZTU)</t>
  </si>
  <si>
    <t>Opłata sądowa za wszczęcie postępowania z osobami uzależnionymi</t>
  </si>
  <si>
    <t>Zakupiono kardiomonitor i przekazano Szpitalowi w Gostyniu</t>
  </si>
  <si>
    <t>UM. Stypendia socjalne dla uczniów</t>
  </si>
  <si>
    <t>Pieniądze na pomoc materialną dla uczniów "Wyprawka szkolna" do rozdysponowania w II półroczu</t>
  </si>
  <si>
    <t>W trakcie budowy jest V etap kanalizacji sanitarnej w Poniecu ul. Gostyńska,Gostyńska Szosa i Piaskowa. Termin ukończenia zadania do 30.08.2009r.</t>
  </si>
  <si>
    <t>Wydatek przewidziany na II półrocze</t>
  </si>
  <si>
    <t>Zakupiono urządzenia na place zabaw w Poniecu , Czarkowie , Szurkowie, Łęce Małej, Rokosowie , Bączylesie</t>
  </si>
  <si>
    <t>Zakupy przewidziane na II półrocze</t>
  </si>
  <si>
    <t>Naprawa oświetlenia ulicznego</t>
  </si>
  <si>
    <t>Dwa powyższe § dotyczą wynagrodzenia z pochodnymi opiekunów świetlic wiejskich</t>
  </si>
  <si>
    <t>Dotacja dla gminy Piaski na remont Klasztoru Świętogórskiego do przekazania w II półroczu</t>
  </si>
  <si>
    <t>Dotacja na remont i konserwację zabytków w Gminie Poniec, których właścicele nie są zaliczani do sektora finansów publicznych, przewidziana do realizacji w II półroczu</t>
  </si>
  <si>
    <t>Zakup piłek dla boisk wiejskich</t>
  </si>
  <si>
    <t>Zakup opasek w celu umocowania blend na kompleksie boisk sportowo - rekreacyjnych Orlik 2012</t>
  </si>
  <si>
    <t xml:space="preserve">Zakupiono rury w celu wykonania słupków do siatkówki - Zawada </t>
  </si>
  <si>
    <t>5% z dochodów uzyskanych z opłat za wydawanie dowodów osobistych</t>
  </si>
  <si>
    <t>realizację własnych zadań bieżących gmin (związków gmin)</t>
  </si>
  <si>
    <t>Odpłatność podopiecznych za wykonane usługi opiekuńcze</t>
  </si>
  <si>
    <t xml:space="preserve">      Mimo podjętych działań w celu wyegzekwowania zaległości takich jak wysyłanie upomnień i prowadzenia postępowania egzekucyjnego, nie wszystkie zaległości zostały uregulowane.</t>
  </si>
  <si>
    <t>jednostkom nie zaliczanym do sektora finansów publicznych</t>
  </si>
  <si>
    <t>Dotacje zostaną udzielone w II półroczu</t>
  </si>
  <si>
    <t>w tkankach zwierząt i produktach pochodzenia zwierzęcego</t>
  </si>
  <si>
    <t>Opłaty z tytułu zakupu usług telekomunikacyjnych telefonii komórkowej</t>
  </si>
  <si>
    <t>Zakup akcesoriów komputerowych, w tym programów i licencji</t>
  </si>
  <si>
    <t>Szkolenia pracowników niebędących członkami korpusu służby cywilnej</t>
  </si>
  <si>
    <t>instrumentów finansowych, związanych z obsługą długu krajowego.</t>
  </si>
  <si>
    <t>Zakup leków, wyrobów medycznych i produktów biobójczych</t>
  </si>
  <si>
    <t>Opłata z tytułu zakupu usług telekomunikacyjnych telefonii stacjinarnej</t>
  </si>
  <si>
    <t>Dotacje celowe przekazane gminie na zadania bieżące realizowane na</t>
  </si>
  <si>
    <t>podstawie porozumień (umów) między jednostkami samorządu terytorialnego</t>
  </si>
  <si>
    <t xml:space="preserve">Dotacja celowa z budżetu na finansowanie lub dofinansowanie zadań </t>
  </si>
  <si>
    <t>zleconych do realizacji pozostałym jednostkom nie zaliczanym do sektora</t>
  </si>
  <si>
    <t>finansów publicznych</t>
  </si>
  <si>
    <t>Składki na ubezpieczenie zdrowotne opłacane za osoby pobierajace niektóre</t>
  </si>
  <si>
    <t xml:space="preserve">świadczenia z pomocy społecznej, niektóre świadczenia rodzinne oraz za </t>
  </si>
  <si>
    <t>osoby uczestniczące w zajęciach w centrum integracji społecznej.</t>
  </si>
  <si>
    <t>zleconych do realizacji stowarzyszeniom</t>
  </si>
  <si>
    <t>Dotacje celowe z budżetu na finansowanie lub dofinansowanie prac</t>
  </si>
  <si>
    <t>remontowych i konserwatorskich obiektów zabytkowych przekazane</t>
  </si>
  <si>
    <t>jednostkom niezaliczanym do sektora finansów publicznych</t>
  </si>
  <si>
    <t>Zadanie jest finansowane w części z budżetu gminy, która na ten cel ma zapewnioną pożyczkę z WFOŚ i GW w Poznaniu</t>
  </si>
  <si>
    <t xml:space="preserve"> w wysokości 1.000.000 zł. Zadanie w trakcie realizacji. Zakończenie planowane 30 sierpnia 2009 r.</t>
  </si>
  <si>
    <t>Dopłata do usług zespołów muzycznych wynajmowanych na dożynki w sołectwach - realizacja po żniwach</t>
  </si>
  <si>
    <t>zapisanego w uchwale budżetowej.</t>
  </si>
  <si>
    <t>Dotacja na zwrot rolnikom podatku akcyzowego zawartego w cenie paliwa rolniczego</t>
  </si>
  <si>
    <t>Wpłata nadwyżki środków finasowych na 2008 rok Gminnego Zakładu Wodociągów i Kanalizacji</t>
  </si>
  <si>
    <t>Zwrot za zgubioną legitymację szkolną, duplikat świadectwa, duplikat karty rowerowej</t>
  </si>
  <si>
    <t>Zwrot za zgubioną legitymację szkolną</t>
  </si>
  <si>
    <t>Wydatki tego rozdziału w całości dotyczą zwrotu rolnikom podatku akcyzowego zawartego w cenie paliwa rolniczego i obsługi tych czynności</t>
  </si>
  <si>
    <t>Dotacja dla GZWiK na dofinasowane inwestycji polegającej na modernizacji i rozbudowie stacji uzdatniania wody w Drzewcach zostanie przekazana po wykonaniu inwestycji w II półroczu</t>
  </si>
  <si>
    <t>Odpłatność do wspólnoty mieszkaniowej za gaz do ogrzewania pomieszczeń należących do gminy</t>
  </si>
  <si>
    <t>Przeprowadzenie kontroli wydatków w jednostkach podległych</t>
  </si>
  <si>
    <t xml:space="preserve">Środki czystości </t>
  </si>
  <si>
    <t>Wynagrodzenie opiekuna kompleksu boisk sportowo - rekreacyjnych Orlik 2012</t>
  </si>
  <si>
    <t>Dotacje dla stowarzyszeń realizujacych zadania gminy w zakresie rozpowszechniania kultury fizycznej i sportu. Dotacje na rok 2009 r. ma wynieść "Piast" Poniec 18.000 zł., "Promień" Sarbinowo 12.000 zł., "Kłos" Rokosowo 15.000 zł., UKS "Jastrzębie" Żytowiecko 5.000 zł. W okresie sprawozdawczym przekazano łącznie 27.500 zł. zgodnie z umowami.</t>
  </si>
  <si>
    <t xml:space="preserve">Zakup kwiatów, które złożono na grobie śp. Jana Dopierały w II rocznicę śmierci podczas odbywającego się turnieju "Kopa"  </t>
  </si>
  <si>
    <t>Uzasadniając znacznie odbiegające od 50% wykonanie niektórych wydatków, szczególnie wydatków rzeczowych, remontowych i inwestycyjnych, należy stwierdzić, że większość z nich nie jest wydatkami, któych dokonuje się systematycznie w równych okresach czasu a ich częstotliwość zależy w dużej mierze od wystąpienia potrzeb lub z góry określonych terminów, przy których wyznaczaniu  wskaźnik wykorzystania pieniędzy na półrocze w 50%-ach nie może mieć żadnego znaczenia a dążenie do wykonania tego wymogu może być w niektórych sytuacjach szkodliwe. Dlatego też dokonywanie niektórych wydatków prawie w całości w pierwszym półroczu, lub nie wykonanie ich w tym okresie prawie wcale jest w większości przypadków uzasadnione dążeniem do jak najbardziej racjonalnej gospodarki finansowej.</t>
  </si>
  <si>
    <t>odsetki od spłacanych zaległości</t>
  </si>
  <si>
    <t>Składki od wynagrodzeń pracowniczych</t>
  </si>
  <si>
    <t xml:space="preserve">odprowadzanie ścieków na oczyszczalnię   </t>
  </si>
  <si>
    <r>
      <t>Terminy spłat  pożyczek w poszczególnych latach  przedstawione zostały w zał. nr</t>
    </r>
    <r>
      <rPr>
        <sz val="10"/>
        <color indexed="53"/>
        <rFont val="Arial"/>
        <family val="2"/>
      </rPr>
      <t xml:space="preserve"> </t>
    </r>
    <r>
      <rPr>
        <sz val="10"/>
        <rFont val="Arial"/>
        <family val="2"/>
      </rPr>
      <t xml:space="preserve">14 do </t>
    </r>
  </si>
  <si>
    <t>Dochody ze sprzedaży gruntów rolnych planuje się uzyskać w drugim półroczu</t>
  </si>
  <si>
    <t>Dotacja na wykonanie robót na drogach powiatowych wynikająca z porozumienia ze Starostwem Powiatowym zostanie zrealizowana po wykonaniu podjętych przez Gminę zadań</t>
  </si>
  <si>
    <t xml:space="preserve">Zaległość ma 13 podatników na kwotę 110.783,59 zł. Na zaległości wystawiono 10 upomnień oraz 8 tytułów wykonawczych. W lipcu 75 % zaległości zostało uregulowanych. Skutki obniżenia górnych stawek podatkowych wynosiły kwotę 108.915,00 zł. Natomiast skutki udzielonych ulg i zwolnień wyniosły kwotę 17.198,00 zł. Rozłożenia na raty  - nie było. 1 podatnik złożył wniosek o odroczenie terminu płatności, gdzie umorzono postępowanie. Nadpłaty wynoszą kwotę 94,09 zł </t>
  </si>
  <si>
    <t>Zaległość z tytułu podatku od środków transportowych wynosi kwotę 130,00 zł i zalega 1 podatnik. Na zaległość wystawiono tytuł wykowczy. Skutki obniżenia górnych stawek podatku wyniosły  15.708,00 zł</t>
  </si>
  <si>
    <t>Skutki obniżenia górnych stawek podatkowych wynosiły 16.767,00 zł. Natomiast skutki udzielonych ulg i zwolnień wyniosły 16.632,00 zł.</t>
  </si>
  <si>
    <t>alimentacyjnego oraz składki na ubezpieczenia</t>
  </si>
  <si>
    <t>Zwroty należności świadczeń z funduszu alimentacyjnego od dłużników-kwota ściągnięta przez komornika</t>
  </si>
  <si>
    <t>Dotacje celowe otrzymane z budżetu państwa na realizację zadań</t>
  </si>
  <si>
    <t xml:space="preserve">bieżących z zakresu administracji rządowej oraz innych zadań </t>
  </si>
  <si>
    <t>zleconych gminie (związkom gmin) ustawami</t>
  </si>
  <si>
    <t>przeznaczeniem lub pobranych w nadmiernej wysokości w roku 2008</t>
  </si>
  <si>
    <t xml:space="preserve">     Uzasadniając pozycje dochodów, których wykonanie znacznie odbiega od 50% należy stwierdzić, że wielkość niektórych z nich w okresie planowania nie była możliwa do przewidzenia a wykonanie ich w okresie sprawozdawczym w stopniu znacznie większym niż 50% jest zjawiskiem pozytywnym,  uzasadnionym różnymi przyczynami.  100% wykonania niektórych dotacji uzasadniona jest tym, że realizacja zadań, na które zostały przeznaczone, przewidziana była na pierwsze półrocze. Uzasadnieniem pozycji, których nie udało się wykonać w 50% może być to, że ich realizacja  nie była możliwa w stopniu pożądanym pomimo dołożenia wszelkich starań aby się tak stało i  zostaną one zrealizowane w drugim półroczu.</t>
  </si>
  <si>
    <t>Wydatki zaplanowane na czyszczenie dwóch stawów i partycypację w utrzymaniu Rowu Polskiego zostaną zrealizowane w II półroczu.</t>
  </si>
  <si>
    <t>Wynagrodzenia z pochodnymi i inne związane z pracownikami wydatkowane są na pracowników zatrudnionych do czyszczenia rowów na podstawie porozumienia ze Starostwem Powiatowym</t>
  </si>
  <si>
    <t>Wykonano mapy sytacyjno wysokościowe do projektu technicznego na budowę sieci wodociągowej do osady Włostki.Pozostała część zadania do realizacji w II półroczu</t>
  </si>
  <si>
    <t>Oprocowano wniosek o dofinasowanie do PROW na budowe kanalizacji sanitarnej w Rokosowie. W wypadku otrzymania dofinansowania rozpoczęcie zadania w II półroczu.</t>
  </si>
  <si>
    <t>Wykonano mapy sytuacyjno wysokościowej do projektu technicznego na budowę kanalizacji sanitarnej  w Śmiłowie</t>
  </si>
  <si>
    <t>Wykonano remont chodnika w Sarbinowie na odcinku 236 m</t>
  </si>
  <si>
    <t>Naprawiono nawierzchnię drogi w Waszkowie</t>
  </si>
  <si>
    <t xml:space="preserve">Odśnieżanie dróg powiatowych </t>
  </si>
  <si>
    <t xml:space="preserve">Usuwanie ziemi przy krawężnikach i jej wywóz </t>
  </si>
  <si>
    <t>Wydatki tego rozdziału na wynagrodzenia z pochodnymi i inne związane z pracownikami ponoszone są na pracowników zatrudnionych do robót na drogach powiatowych na podstawie porozumienia ze Starostwem Powiatowym</t>
  </si>
  <si>
    <t xml:space="preserve">Zakup żużla </t>
  </si>
  <si>
    <t>Zakup mieszanki i żwiru i soli</t>
  </si>
  <si>
    <t>Zakup materiałoów do malowania oznakowania poziomego</t>
  </si>
  <si>
    <t xml:space="preserve">Naprawa ławek na przystankach PKS </t>
  </si>
  <si>
    <t xml:space="preserve">Naprawa nawierzchni dróg gminnych </t>
  </si>
  <si>
    <t xml:space="preserve">Dzierżawa drogi w Dzięczynie </t>
  </si>
  <si>
    <t xml:space="preserve">Kruszenie kamienia </t>
  </si>
  <si>
    <t>Utwardzenie dróg gruntowych na Osiedlu Berlinek</t>
  </si>
  <si>
    <t xml:space="preserve">Malowanie oznakowania poziomego </t>
  </si>
  <si>
    <t xml:space="preserve">Równanie dróg gminnych </t>
  </si>
  <si>
    <t xml:space="preserve">Koszenie poboczy dróg gminnych </t>
  </si>
  <si>
    <t xml:space="preserve">Odśnieżanie dróg gminnych </t>
  </si>
  <si>
    <t>Przebudowa drogi gminnej w Łęce Wielkiej. W okresie sprawozdawczym wykonano dokumentację i mapy. Inwestycja zostanie zrealizowana w II półroczu podobnie jak dokumentacja na przebudowę ulicy Piaskowej.</t>
  </si>
  <si>
    <t>Opłaty sądowe i opłaty eksploatacyjne do wspólnoty mieszkaniowej</t>
  </si>
  <si>
    <t>Ogłoszenie w prasie o przystąpieniu do zmiany studium uwarunkowań i kierunków zagospodarowania przestrzennego gminy. Procedura planistyczna związana z uchwalaniem zmiany studium trwa ok. roku i większość płatności następuje z tego tytułu w II półroczu.</t>
  </si>
  <si>
    <t>Większość wydatków następuje w okresie święta 1 listopada i Święta Niepodległości</t>
  </si>
  <si>
    <t>Prenumerata czasopism, zakup poczęstunku na posiedzenia komisji rady</t>
  </si>
  <si>
    <t>Wynajem sali, szkolenia radnych, inne usługi</t>
  </si>
  <si>
    <t>Ekwiwalent za artykuły piśmienne</t>
  </si>
  <si>
    <t>Za sporządzanie decyzji o warunkach zabudowy</t>
  </si>
  <si>
    <t>Wynagrodzenie Gminnej Komisji rozwiązywania problemów alkoholowych</t>
  </si>
  <si>
    <t>Wynagrodzenie osoby obsługującej stypendia</t>
  </si>
  <si>
    <t>Zakup wyposażenia  (meble do biur, gabloty i tablice informacyjne, monitory do komputerów)</t>
  </si>
  <si>
    <t>Zakup srodków czystości</t>
  </si>
  <si>
    <t>Zakup druków</t>
  </si>
  <si>
    <t>Prenumerata czasopism</t>
  </si>
  <si>
    <t>Zakup upominków (książki, kwiaty)</t>
  </si>
  <si>
    <t>Zakup słodyczy na poczęstunek</t>
  </si>
  <si>
    <t>Zakup materiałów remontowych</t>
  </si>
  <si>
    <t>Zakup artykułów kancelaryjnych</t>
  </si>
  <si>
    <t>Pozostałe</t>
  </si>
  <si>
    <t>Zakup gazu</t>
  </si>
  <si>
    <t>Zakup energii elektrycznej</t>
  </si>
  <si>
    <t>Zakup wody</t>
  </si>
  <si>
    <t>Remont biura</t>
  </si>
  <si>
    <t>Naprawa i remont instalacji i urządzeń</t>
  </si>
  <si>
    <t>Opieka techniczna nad programami komputerowymi (w tym nad programem LEX)</t>
  </si>
  <si>
    <t>Obsługa zegara</t>
  </si>
  <si>
    <t>Zakup usług pocztowych</t>
  </si>
  <si>
    <t>Wywóz nieczystości</t>
  </si>
  <si>
    <t>Ubezpieczenie mienia. Większość składek do zapłaty w II półroczu</t>
  </si>
  <si>
    <t>Wynagrodzenie zespołów muzycznych, występujących podczas Dni Ponieca</t>
  </si>
  <si>
    <t xml:space="preserve">Odtwarzacz DVD zakupiono jako nagrodę promocyjną dla uczestników festynu sportowo - rekreacyjnego  </t>
  </si>
  <si>
    <t>Przygotowanie stadionu przedobchodami Dni Ponieca 2009</t>
  </si>
  <si>
    <t>Wykonanie pucharów oraz statuetek promujących Dni Ponieca 2009</t>
  </si>
  <si>
    <t>Składki na ubezpieczenie - pochodne od wynagrodzeń</t>
  </si>
  <si>
    <t>Wynagrodzenie obsługi informatycznej OKW</t>
  </si>
  <si>
    <t>Sporządzenie spisu wyborców</t>
  </si>
  <si>
    <t>Zakup artykułów biurowych</t>
  </si>
  <si>
    <t>Zakup przedłużaczy elektrycznych, baterii</t>
  </si>
  <si>
    <t>Zakup butli z gazem</t>
  </si>
  <si>
    <t>Naprawa kabin i urn wyborczych</t>
  </si>
  <si>
    <t>Montaż i demontaż kabin i urn wyborczych</t>
  </si>
  <si>
    <t xml:space="preserve">Zakup kart telefonicznych </t>
  </si>
  <si>
    <t>Zwrot kosztów podróży służbowych</t>
  </si>
  <si>
    <t>Urządzeń kserograficznych</t>
  </si>
  <si>
    <t>Zakup papieru - składanka 12"</t>
  </si>
  <si>
    <t>Zakup papieru samoprzylepnego - etykiety</t>
  </si>
  <si>
    <t>Zakup pamięci przenośnej, płyty CD, tusze</t>
  </si>
  <si>
    <t>Zakup taśmy do drukarki</t>
  </si>
  <si>
    <t>Zakup paliwa do samochodu Rewiru Dzielnicowych w Poniecu nastąpi w II półroczu</t>
  </si>
  <si>
    <t>Została dokonana w wpłata na Fundusz Wsparcia Policji w celu współfinansowania zakupu samochodu przeznaczonego dla Rewiru Dzielnicowych w Poniecu</t>
  </si>
  <si>
    <t>Wyplata ekwiwalentu za udział w akcjach ratowniczch (I kwartał)</t>
  </si>
  <si>
    <t>Wynagrodzenie kierowcy OSP Poniec</t>
  </si>
  <si>
    <t>Wynagrodzenie dodatkowe (13) kierowcy OSP Poniec</t>
  </si>
  <si>
    <t>Składki na ubezpieczenie - pochodne od wynagr. Kierowcy</t>
  </si>
  <si>
    <t>Wynagrodzenia kierowców OSP - umowy zlecenia</t>
  </si>
  <si>
    <t>Zakup paliwa do sam. pożarniczych, motopomp</t>
  </si>
  <si>
    <t>Zakup nagród na zawody gminne</t>
  </si>
  <si>
    <t>Zakup wody mineralnej, herbaty</t>
  </si>
  <si>
    <t>Zakup kluczy, uszczelek, przewodów ciśnieniowych</t>
  </si>
  <si>
    <t>Zakup mat. instalacyjnych do podłączenia sprężarki</t>
  </si>
  <si>
    <t>Wyposażenie torby sanitarnej, zakup wiązanki</t>
  </si>
  <si>
    <t>Ogrzewanie garaży i pomieszczeń socjalnych OSP Poniec</t>
  </si>
  <si>
    <t>Naprawa motopompy OSP Szurkowo</t>
  </si>
  <si>
    <t>Obowiązkowe badania lekarskie członków OSP przeprowadzonę zostaną w II półroczu 2009r.</t>
  </si>
  <si>
    <t>Przewóz członków MDP na turniej halowy, transport przeszkód na zawody gminne</t>
  </si>
  <si>
    <t>Poczęstunek (Dzień Strażaka, zawody gminne)</t>
  </si>
  <si>
    <t>Oprawa muzyczna ( zabawa po zawodach strażackich)</t>
  </si>
  <si>
    <t>Przegląd rejestracyjny sam. pożarniczego</t>
  </si>
  <si>
    <t>Koszty wysyłki - opłata pocztowa</t>
  </si>
  <si>
    <t>Zakup kart telefonicznych OSP Poniec i OSP Łęka Wielka</t>
  </si>
  <si>
    <t>Abonament telefoniczny + rozmowy (garaż OSP Poniec)</t>
  </si>
  <si>
    <t>Ubezpieczenie majątkowe (strażaków, samochodów, remiz OSP)</t>
  </si>
  <si>
    <t>Oplata za przyłącze energetyczne (syrena Żytowiecko)</t>
  </si>
  <si>
    <t>Opłata ewidencyjna (CEPIK)</t>
  </si>
  <si>
    <t xml:space="preserve">Rozbieżności pomiędzy planem, a wykonaniem spowodowane są naliczonymi a nie zapłaconymi składkami ZUS od wynagrodzeń i dodatków wiejskich i mieszkaniowych w czerwcu, które zostaną uregulowane w lipcu br. Ponadto od miesiąca września nastąpi wzrost wynagrodzeń nauczycieli. W związku z zawartą umową nr 9/2006 z dnia 30.06.2006 roku o rozłożeniu na raty należności z tytułu składek wobec ZUS jakie wystąpiły w ZS Żytowiecku, kwota 18.439,00 zł to zapłacone składki na ubezpieczenie społeczne w I półroczu br. Natomiast do spłaty w/w zaległości pozostaje jeszcze kwota 73.185,07 zł. </t>
  </si>
  <si>
    <t xml:space="preserve">Rozbieżności pomiędzy planem, a wykonaniem spowodowane są naliczonymi a nie zapłaconymi składkami na FP od wynagrodzeń i dodatków wiejskich i mieszkaniowych w czerwcu, które zostaną uregulowane w lipcu br. Ponadto od miesiąca września nastąpi wzrost wynagrodzeń nauczycieli. W związku z zawartą umową nr 9/2006 z dnia 30.06.2006 roku o rozłożeniu na raty należności z tytułu składek wobec ZUS jakie wystąpiły w ZS Żytowiecku, kwota 324,00 zł to zapłacone składki na Fundusz Pracy w I półroczu br. Natomiast do spłaty w/w zaległości pozostaje jeszcze kwota 782,04 zł. </t>
  </si>
  <si>
    <t>Wyposażenie-SP Poniec: ogrzewacz, statyw do map, projektor Epson, wieża, odkurzacz, zegar, łańcuch, nożyce, komplet do kawy (4.220,14), SP Sarbinowo: termowentylator, gaśnice proszkowe, kanister ( 615,00 zł), ZS Żytowiecko: skrzynia do węgla, pompa i wąż do wody (555,50zł.).</t>
  </si>
  <si>
    <t>Opał: SP Sarbinowo-5.968,00, ZS Żytowiecko-3.044,41zł.</t>
  </si>
  <si>
    <t>Naprawy sprzętu i wyposażenia - SP Poniec: konserwacja kserokopiarki, przegląd i naprawa instalacji p.poż. (283,04zł), SP Sarbinowo: naprawa bramy wjazdowej, konserwacja kserokopiarki, naprawa kosiarki (860,70zł), ZS Żytowiecko: naprawa modułu do pieca CO, konserwacja kserokopiarki, naprawa napędu grzewczego, naprawa gaśnic, naprawa odkurzacza (3.686,56zł.)</t>
  </si>
  <si>
    <t>Pozostałe remonty - SP Poniec: naprawa instalacji elektrycznej, naprawa zespołu utrwalania obrazu-ksero (365,00zł.), ZS Żytowiecko: remont instalacji CO oraz wodnej (945,50zł.)</t>
  </si>
  <si>
    <t>Znaczne wykorzystanie środków w stosunku do planu spowodowane jest m.in.wzrostem cen na tonery do drukarek</t>
  </si>
  <si>
    <t>W/w kwota to opłacona I rata za przyłączenie do sieci gazowej budynku szkoły w Żytowiecku 46 zgodnie z zawartą umową nr 390047/2009. Wysokość II raty ustala się wstępnie na kwotę 159.637,00 zł i będzie ona płatna w 2010 roku po zakończeniu realizacji przyłączenia. Ostateczna kwota ustalona zostanie z uwzględnieniem zgłoszonej mocy przyłączeniowej oraz rzeczywistego zakresu rzeczowego realizowanego przyłączenia i rzeczywistych kosztów realizacji inwestycji. Płatność II raty nastąpi w terminie wskazanym na wystawionej przez Przedsiębiorstwo gazownicze fakturze VAT.</t>
  </si>
  <si>
    <t>Zwrot wydatków Gminie Gostyń za dziecko z Gminy Poniec uczęszczające do przedszkola niepublicznego w Gostyniu</t>
  </si>
  <si>
    <t>Opłata sądowa za zapytanie o niekaralność</t>
  </si>
  <si>
    <t>Prenumerata czasopism oraz zakup środków czystości dla pomieszczeń siłowni przy świetlicy środowiskowo - terapeutycznej w Poniecu</t>
  </si>
  <si>
    <t>Naprawa sieci komputerowej w Biurze Pełnomocnika Burmistrza ds.. Rozwiązywania Problemów Alkoholowych</t>
  </si>
  <si>
    <t xml:space="preserve">Przewóz dzieci ze świetlic środowiskowo - terapeutycznych na zajęcia, basen oraz do kina </t>
  </si>
  <si>
    <t xml:space="preserve">Wymiana lamp świetlówek oraz przegląd gaśnic w Biurze Pełnomocnika Burmistrza ds. Rozwiązywania Problemów Alkoholowych </t>
  </si>
  <si>
    <t xml:space="preserve">Szkolenie sprzedawców alkoholu oraz wynajęcie sali na szkolenie </t>
  </si>
  <si>
    <t xml:space="preserve">Wypłacono ekwiwalenty za herbatę </t>
  </si>
  <si>
    <t xml:space="preserve">Wypłacono ekwiwalenty za art.piśmienne </t>
  </si>
  <si>
    <t>Zasiłki pielęgnacyjne 103 osoby</t>
  </si>
  <si>
    <t>Świadczenia pielęgnacyjne 18 rodzin</t>
  </si>
  <si>
    <t>Licencja roczna na program do obsługi świadczeń rodzinnych</t>
  </si>
  <si>
    <t xml:space="preserve">Zakupiono środki bhp </t>
  </si>
  <si>
    <t>Zakup licencji na oprogramowanie do funduszu alimentacyjnego i  świadczeń rodzinnych</t>
  </si>
  <si>
    <t xml:space="preserve">Sfinansowanie pobytu 6 dzieci z Gminy Poniec z rodzin dotkniętych problemem alkoholowym na kolonii profilaktycznej w Płucku </t>
  </si>
  <si>
    <t>Dotacja dla m. Leszna na rekultywację składowiska odpadów we wsi Wydawy zgodnie z porozumieniem międzygminnym.</t>
  </si>
  <si>
    <t>Zakupiono materiały  do akcji "sprzątanie świata"</t>
  </si>
  <si>
    <t>Zakupiono kwiaty rabatowe i nasiona trawy</t>
  </si>
  <si>
    <t>Naprawiono ławki w Parku Miejskim oraz mostek. Pozostałe remonty w II półroczu.</t>
  </si>
  <si>
    <t xml:space="preserve">Zmieniano czasy zapalania oświetlenia ulicznego </t>
  </si>
  <si>
    <t>Wymieniono zegary sterujące oświetleniem ulicznym</t>
  </si>
  <si>
    <t>Gmina udzieliła dotacji na realizację zadania własnego - Chór Kościelny w Poniecu</t>
  </si>
  <si>
    <t>Zakupiono środki czystości do utrzymania świetlic wiejskich</t>
  </si>
  <si>
    <t>Zakupiono węgiel i miał do ogrzewania świetlic</t>
  </si>
  <si>
    <t>Zakupiono kuchenkę gazową do świetlicy w Waszkowie</t>
  </si>
  <si>
    <t>Zakupiono 38 krzeseł i 8 stolików do świetlicy Waszkowo</t>
  </si>
  <si>
    <t xml:space="preserve">Zakupio materiały do wykonywania remontów w świetlich wiejskich oraz ruszt do pieca c.o w Szurkowie, płytę kuchenną w Bogdankach,  karnisze i zasłony w Łęce Wielkiej, </t>
  </si>
  <si>
    <t xml:space="preserve">Wykonano naprawy urzadzeń i instalacji elektrycznych </t>
  </si>
  <si>
    <t xml:space="preserve">Wykonano remont pom. kuchennych w Bogdankach - instalację  elektryczną wraz z tablicą rozdzielczą, wymieniono część instalacji wod-kan i ułożono płytki </t>
  </si>
  <si>
    <t>Wymieniono 4 okna w świetlicy w Szurkowie</t>
  </si>
  <si>
    <t xml:space="preserve">Zamurowano otwór okienny w świetlicy Szurkowo </t>
  </si>
  <si>
    <t>Opracownie materiału do przetargu na remont elewacji świetlicy w Szurkowie</t>
  </si>
  <si>
    <t>Prace malarskie w świetlicy Zawada</t>
  </si>
  <si>
    <t>Wymieniono pokrycie papowe na części dachu świetlicy w Rokosowie</t>
  </si>
  <si>
    <t>Wymienion część rynien w świetlicy Wydawy oraz w świetlicy Żytowiecko</t>
  </si>
  <si>
    <t xml:space="preserve">Wywóz nieczystości stałych i płynnych ze świetlic </t>
  </si>
  <si>
    <t>Abonament RTV</t>
  </si>
  <si>
    <t>Wykonanie stołu i regału do świetlicy w Łece Wielkiej</t>
  </si>
  <si>
    <t>Usługi kominiarskie i przegląd gaśnic</t>
  </si>
  <si>
    <t xml:space="preserve">Koszenie terenów przy świetlicach wiejskich </t>
  </si>
  <si>
    <t>Zakup 2 szaf chłodniczych do świetlicy w Bogdankach</t>
  </si>
  <si>
    <t>Zakup sprzętu sportowego do kompleksu boisk sportowo- rekreacyjny Orlik 2012</t>
  </si>
  <si>
    <t xml:space="preserve">Zakup wyposażenia socjalnego oraz środków czystości na kompleks boisk sportowo - rekreacyjnych Orlik 2012 </t>
  </si>
  <si>
    <t>Wynagrodzenia trenerów prowadzących zajęcia sportowo - rekreacyjne z młodzieżą szkolną</t>
  </si>
  <si>
    <t xml:space="preserve">Zakup pucharów dla uczestników turnieju "Kopa", którego organizatorami była Gmina Poniec </t>
  </si>
  <si>
    <t xml:space="preserve">własności i prawa użytkowania wieczystego. Pozostałe zaplanowane dochody majątkowe planuje się osiągnąć w drugim </t>
  </si>
  <si>
    <t>Powyższe 2 zadania realizowane są w latach 2006-2011 a  środki na ich realizację przekazywane są corocznie</t>
  </si>
  <si>
    <t xml:space="preserve"> 1)      z tytułu  składek ZUS, FP i podatku PIT</t>
  </si>
  <si>
    <t>Zespół  Szkół Szkoły Podst. I Gimnazjum  w Żytowiecku</t>
  </si>
  <si>
    <t xml:space="preserve"> pozostała do zapłaty część opłaty prolongacyjnej</t>
  </si>
  <si>
    <t>dochody  z podatków  i opłat                                                        2.546.535,22</t>
  </si>
  <si>
    <t xml:space="preserve">            w udziale  w podatku dochodowym od osób prawnych          112,43   </t>
  </si>
  <si>
    <t xml:space="preserve">Sp. z o.o. w Lesznie z tytułu pożyczki inwestycyjnej z NFOŚ i GW w Warszawie na realizację zadania "Budowa Zakładu </t>
  </si>
  <si>
    <t>Niezaliczani do sektora finansów publicznych właściciele zabytków na ich remont i konserwację.</t>
  </si>
  <si>
    <t>Plan i wykonanie przychodów i wydatków zakładów budżetowych przedstawia zał. nr 10</t>
  </si>
  <si>
    <t>części zamienne do ciągników i przyczep</t>
  </si>
  <si>
    <t>prenumerata</t>
  </si>
  <si>
    <t>olej i płyn do ciągników</t>
  </si>
  <si>
    <t>węgiel</t>
  </si>
  <si>
    <t>randap</t>
  </si>
  <si>
    <t>naprawy opon,kół ,ciągnikow</t>
  </si>
  <si>
    <t>naprawa ozdób świątecznych</t>
  </si>
  <si>
    <t xml:space="preserve">usługi pocztowe           </t>
  </si>
  <si>
    <t>pieczątki, bilety opłaty targowej</t>
  </si>
  <si>
    <t>Zobowiązania z tytułu dostaw i uslug                                        29.369,89 zł</t>
  </si>
  <si>
    <t>należności od budżetu                                     667,27 zł</t>
  </si>
  <si>
    <t>preparat Fokuant</t>
  </si>
  <si>
    <t>preparat SeaQuest</t>
  </si>
  <si>
    <t>naprawy oczyszczalni</t>
  </si>
  <si>
    <t>wywóz nieczystości stałych</t>
  </si>
  <si>
    <t>ścieki Pudliszki</t>
  </si>
  <si>
    <t>usługi labolatoryjne Jarocin</t>
  </si>
  <si>
    <t xml:space="preserve">Spłata zadłużenia </t>
  </si>
  <si>
    <t>Składki od wynagrodzenia Pełnomocnika Burmistrza ds. Rozwiązywania Problemów Alkohol.</t>
  </si>
  <si>
    <t>Wynagrodzenie Pełnomocnika Burmistrza ds. Rozwiązywania Problemów Alkoholowych</t>
  </si>
  <si>
    <t>delegacje Pełnomocnika Burmistrza ds. Rozwiązywania Problemów Alkohol.</t>
  </si>
  <si>
    <t>Zakup taśmy ostrzegawczej - organizacja Dni Ponieca 2009</t>
  </si>
  <si>
    <t>Niskie wykorzystanie spowodowane jest brakiem wniosków ze strony nauczycieli na pomoc ze środków funduszu zdrowotnego</t>
  </si>
  <si>
    <t xml:space="preserve">Przedstawienie na temat programu przeciwdziałania narkomanii w szkołach uczestniczyli uczniowie z gimnazjów  Poniec i Żytowiecko                    </t>
  </si>
  <si>
    <t>Abonament RTV w pomieszczeniach siłowni świetlic terapeutycznych</t>
  </si>
  <si>
    <t>Opłata z tytułu zakupu usług telekomunikacyjnych telefonii stacjonarnej</t>
  </si>
  <si>
    <t xml:space="preserve">Korzystanie z abonamentu rocznego "Dłużnik Alimentacyjny" - przekazywanie zgodnie z umową do InfoMonitora Biura Informacji Gospodarczej informacji dotyczących dłużników alimentacyjnych </t>
  </si>
  <si>
    <t>Zakup 609 nowych udziałów po 825 zł. w MZO sp. z o.o.Leszno zgodnie z podjętym przez Gminę zobowiązaniem</t>
  </si>
  <si>
    <t>Usługi związne z utrzymaniem czystości na terenie Gminy</t>
  </si>
  <si>
    <t xml:space="preserve">Zakupiono zjeżdżalnię do placu zabaw w Poniecu </t>
  </si>
  <si>
    <t xml:space="preserve">Bieżące utrzymanie gminnych terenów zielonych - koszenie, prace pielęgnacyjne </t>
  </si>
  <si>
    <t xml:space="preserve">Wykonano zadaszenie sceny na terenach zielonych w Miechcinie </t>
  </si>
  <si>
    <t>Zapłacono na użytkowanie i obsługę toalet przenośnych</t>
  </si>
  <si>
    <t>Zakupiono siatkę do gry w siatkówkę dla wsi Szurkowo, Waszkowo i Zawada</t>
  </si>
  <si>
    <t xml:space="preserve">Dotacje, za wyjątkiem dotacji dla Instytucji Kultury, udzielane są na podstawie porozumień, umów lub </t>
  </si>
  <si>
    <t>Bonifraterski Ośrodek Interwencji Kryzysowej i Wsparcia Dla Ofiar Przemocy w Rodzinie Marysin</t>
  </si>
  <si>
    <t>Z ogólnej kwoty zobowiązań  zobowiązania wymagalne  stanowią 34.135,24 zł.</t>
  </si>
</sst>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 \);\(&quot;$&quot;#,##0\)"/>
    <numFmt numFmtId="165" formatCode="&quot;$&quot;#,##0\ \);[Red]\(&quot;$&quot;#,##0\)"/>
    <numFmt numFmtId="166" formatCode="&quot;$&quot;#,##0.00\ \);\(&quot;$&quot;#,##0.00\)"/>
    <numFmt numFmtId="167" formatCode="&quot;$&quot;#,##0.00\ \);[Red]\(&quot;$&quot;#,##0.00\)"/>
    <numFmt numFmtId="168" formatCode="\(&quot;$&quot;* #,##0\ \);\ \(&quot;$&quot;* \(#,##0\);\ \(&quot;$&quot;* &quot;-&quot;\ \);\ \(@\ \)"/>
    <numFmt numFmtId="169" formatCode="\(* #,##0\ \);\ \(* \(#,##0\);\ \(* &quot;-&quot;\ \);\ \(@\ \)"/>
    <numFmt numFmtId="170" formatCode="\(&quot;$&quot;* #,##0.00\ \);\ \(&quot;$&quot;* \(#,##0.00\);\ \(&quot;$&quot;* &quot;-&quot;??\ \);\ \(@\ \)"/>
    <numFmt numFmtId="171" formatCode="\(* #,##0.00\ \);\ \(* \(#,##0.00\);\ \(* &quot;-&quot;??\ \);\ \(@\ \)"/>
    <numFmt numFmtId="172" formatCode="000"/>
    <numFmt numFmtId="173" formatCode="???,??0.00"/>
    <numFmt numFmtId="174" formatCode="??0.00%"/>
    <numFmt numFmtId="175" formatCode="00000"/>
    <numFmt numFmtId="176" formatCode="??0.00"/>
    <numFmt numFmtId="177" formatCode="0000"/>
    <numFmt numFmtId="178" formatCode="????"/>
    <numFmt numFmtId="179" formatCode="?,??0.00"/>
    <numFmt numFmtId="180" formatCode="?0.00"/>
    <numFmt numFmtId="181" formatCode="???"/>
    <numFmt numFmtId="182" formatCode="??,??0.00"/>
    <numFmt numFmtId="183" formatCode="?????"/>
    <numFmt numFmtId="184" formatCode="?0.00%"/>
    <numFmt numFmtId="185" formatCode="?"/>
    <numFmt numFmtId="186" formatCode="?,???,??0.00"/>
    <numFmt numFmtId="187" formatCode="??,???,??0.00"/>
    <numFmt numFmtId="188" formatCode="#,##0.00\ _z_ł"/>
    <numFmt numFmtId="189" formatCode="#,##0.00\ &quot;zł&quot;"/>
    <numFmt numFmtId="190" formatCode="_-* #,##0.00\ [$zł-415]_-;\-* #,##0.00\ [$zł-415]_-;_-* &quot;-&quot;??\ [$zł-415]_-;_-@_-"/>
    <numFmt numFmtId="191" formatCode="#,##0.00_ ;\-#,##0.00\ "/>
  </numFmts>
  <fonts count="63">
    <font>
      <sz val="10"/>
      <name val="Arial"/>
      <family val="0"/>
    </font>
    <font>
      <b/>
      <sz val="8.5"/>
      <color indexed="8"/>
      <name val="Arial"/>
      <family val="2"/>
    </font>
    <font>
      <sz val="8"/>
      <color indexed="8"/>
      <name val="Arial CE"/>
      <family val="0"/>
    </font>
    <font>
      <sz val="8"/>
      <name val="Arial"/>
      <family val="2"/>
    </font>
    <font>
      <b/>
      <sz val="10"/>
      <name val="Arial"/>
      <family val="2"/>
    </font>
    <font>
      <b/>
      <sz val="8"/>
      <name val="Arial"/>
      <family val="2"/>
    </font>
    <font>
      <i/>
      <sz val="8"/>
      <name val="Arial"/>
      <family val="2"/>
    </font>
    <font>
      <b/>
      <sz val="12"/>
      <name val="Arial"/>
      <family val="2"/>
    </font>
    <font>
      <b/>
      <sz val="11"/>
      <name val="Arial"/>
      <family val="2"/>
    </font>
    <font>
      <b/>
      <sz val="11"/>
      <color indexed="8"/>
      <name val="Arial CE"/>
      <family val="0"/>
    </font>
    <font>
      <b/>
      <sz val="9"/>
      <name val="Arial"/>
      <family val="2"/>
    </font>
    <font>
      <b/>
      <i/>
      <sz val="12"/>
      <name val="Times New Roman"/>
      <family val="1"/>
    </font>
    <font>
      <sz val="8"/>
      <color indexed="53"/>
      <name val="Arial"/>
      <family val="2"/>
    </font>
    <font>
      <u val="single"/>
      <sz val="8"/>
      <name val="Arial"/>
      <family val="2"/>
    </font>
    <font>
      <b/>
      <sz val="10"/>
      <color indexed="8"/>
      <name val="Arial"/>
      <family val="2"/>
    </font>
    <font>
      <sz val="7"/>
      <name val="Arial"/>
      <family val="2"/>
    </font>
    <font>
      <sz val="10"/>
      <color indexed="53"/>
      <name val="Arial"/>
      <family val="2"/>
    </font>
    <font>
      <sz val="8"/>
      <color indexed="8"/>
      <name val="Arial"/>
      <family val="2"/>
    </font>
    <font>
      <sz val="6"/>
      <name val="Arial"/>
      <family val="2"/>
    </font>
    <font>
      <b/>
      <sz val="10"/>
      <color indexed="8"/>
      <name val="Arial CE"/>
      <family val="0"/>
    </font>
    <font>
      <b/>
      <sz val="8"/>
      <color indexed="8"/>
      <name val="Arial CE"/>
      <family val="0"/>
    </font>
    <font>
      <i/>
      <sz val="8"/>
      <color indexed="8"/>
      <name val="Arial CE"/>
      <family val="0"/>
    </font>
    <font>
      <i/>
      <sz val="10"/>
      <name val="Arial"/>
      <family val="2"/>
    </font>
    <font>
      <i/>
      <sz val="10"/>
      <name val="Arial CE"/>
      <family val="0"/>
    </font>
    <font>
      <i/>
      <sz val="8"/>
      <name val="Arial CE"/>
      <family val="0"/>
    </font>
    <font>
      <b/>
      <i/>
      <sz val="8"/>
      <color indexed="8"/>
      <name val="Arial CE"/>
      <family val="0"/>
    </font>
    <font>
      <i/>
      <sz val="8"/>
      <color indexed="8"/>
      <name val="Arial"/>
      <family val="2"/>
    </font>
    <font>
      <sz val="11"/>
      <color indexed="8"/>
      <name val="Czcionka tekstu podstawowego"/>
      <family val="2"/>
    </font>
    <font>
      <sz val="11"/>
      <color indexed="11"/>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11"/>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53"/>
      <name val="Czcionka tekstu podstawowego"/>
      <family val="2"/>
    </font>
    <font>
      <b/>
      <sz val="18"/>
      <color indexed="62"/>
      <name val="Cambria"/>
      <family val="2"/>
    </font>
    <font>
      <sz val="11"/>
      <color indexed="20"/>
      <name val="Czcionka tekstu podstawowego"/>
      <family val="2"/>
    </font>
    <font>
      <sz val="10"/>
      <color indexed="63"/>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tint="0.1500000059604644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8"/>
      </bottom>
    </border>
    <border>
      <left style="medium"/>
      <right style="thin"/>
      <top style="medium"/>
      <bottom>
        <color indexed="63"/>
      </bottom>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medium"/>
      <right style="thin"/>
      <top style="medium"/>
      <bottom style="thin"/>
    </border>
    <border>
      <left style="thin"/>
      <right style="thin"/>
      <top style="medium"/>
      <bottom>
        <color indexed="63"/>
      </bottom>
    </border>
    <border>
      <left style="thin"/>
      <right style="medium"/>
      <top style="thin"/>
      <bottom style="thin"/>
    </border>
    <border>
      <left style="thin"/>
      <right style="medium"/>
      <top>
        <color indexed="63"/>
      </top>
      <bottom>
        <color indexed="63"/>
      </bottom>
    </border>
    <border>
      <left style="thin"/>
      <right style="medium"/>
      <top style="medium"/>
      <bottom>
        <color indexed="63"/>
      </bottom>
    </border>
    <border>
      <left style="medium"/>
      <right>
        <color indexed="63"/>
      </right>
      <top style="thin"/>
      <bottom>
        <color indexed="63"/>
      </bottom>
    </border>
    <border>
      <left style="thin"/>
      <right>
        <color indexed="63"/>
      </right>
      <top style="thin"/>
      <bottom>
        <color indexed="8"/>
      </bottom>
    </border>
    <border>
      <left style="thin"/>
      <right style="medium"/>
      <top style="thin"/>
      <bottom>
        <color indexed="8"/>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top/>
      <bottom style="thin"/>
    </border>
    <border>
      <left style="thin">
        <color indexed="8"/>
      </left>
      <right>
        <color indexed="8"/>
      </right>
      <top>
        <color indexed="8"/>
      </top>
      <bottom>
        <color indexed="8"/>
      </bottom>
    </border>
    <border>
      <left style="thin">
        <color indexed="8"/>
      </left>
      <right>
        <color indexed="8"/>
      </right>
      <top style="thin">
        <color indexed="8"/>
      </top>
      <bottom>
        <color indexed="8"/>
      </bottom>
    </border>
    <border>
      <left style="thin">
        <color indexed="8"/>
      </left>
      <right>
        <color indexed="8"/>
      </right>
      <top>
        <color indexed="8"/>
      </top>
      <bottom style="thin">
        <color indexed="8"/>
      </bottom>
    </border>
    <border>
      <left style="thin">
        <color indexed="8"/>
      </left>
      <right>
        <color indexed="8"/>
      </right>
      <top style="thin">
        <color indexed="8"/>
      </top>
      <bottom style="thin">
        <color indexed="8"/>
      </bottom>
    </border>
    <border>
      <left style="thin"/>
      <right style="thin">
        <color indexed="8"/>
      </right>
      <top style="thin"/>
      <bottom>
        <color indexed="8"/>
      </bottom>
    </border>
    <border>
      <left style="thin">
        <color indexed="8"/>
      </left>
      <right style="thin">
        <color indexed="8"/>
      </right>
      <top style="thin"/>
      <bottom>
        <color indexed="8"/>
      </bottom>
    </border>
    <border>
      <left style="thin">
        <color indexed="8"/>
      </left>
      <right style="thin"/>
      <top style="thin"/>
      <bottom>
        <color indexed="8"/>
      </bottom>
    </border>
    <border>
      <left style="thin"/>
      <right style="thin">
        <color indexed="8"/>
      </right>
      <top>
        <color indexed="8"/>
      </top>
      <bottom style="thin"/>
    </border>
    <border>
      <left style="thin">
        <color indexed="8"/>
      </left>
      <right style="thin">
        <color indexed="8"/>
      </right>
      <top>
        <color indexed="8"/>
      </top>
      <bottom style="thin"/>
    </border>
    <border>
      <left style="thin">
        <color indexed="8"/>
      </left>
      <right style="thin"/>
      <top>
        <color indexed="63"/>
      </top>
      <bottom style="thin"/>
    </border>
    <border>
      <left>
        <color indexed="63"/>
      </left>
      <right style="thin">
        <color indexed="8"/>
      </right>
      <top style="thin"/>
      <bottom>
        <color indexed="8"/>
      </bottom>
    </border>
    <border>
      <left style="thin"/>
      <right>
        <color indexed="8"/>
      </right>
      <top style="thin">
        <color indexed="8"/>
      </top>
      <bottom style="thin">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color indexed="63"/>
      </left>
      <right style="thin">
        <color indexed="8"/>
      </right>
      <top style="thin">
        <color indexed="8"/>
      </top>
      <bottom style="thin"/>
    </border>
    <border>
      <left>
        <color indexed="63"/>
      </left>
      <right style="thin">
        <color indexed="8"/>
      </right>
      <top style="thin"/>
      <bottom style="thin">
        <color indexed="8"/>
      </bottom>
    </border>
    <border>
      <left>
        <color indexed="63"/>
      </left>
      <right style="thin">
        <color indexed="8"/>
      </right>
      <top>
        <color indexed="8"/>
      </top>
      <bottom style="thin"/>
    </border>
    <border>
      <left>
        <color indexed="63"/>
      </left>
      <right style="thin">
        <color indexed="8"/>
      </right>
      <top style="thin"/>
      <bottom style="thin"/>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0" fillId="0" borderId="3" applyNumberFormat="0" applyFill="0" applyAlignment="0" applyProtection="0"/>
    <xf numFmtId="0" fontId="51" fillId="2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27" borderId="1" applyNumberFormat="0" applyAlignment="0" applyProtection="0"/>
    <xf numFmtId="0" fontId="0" fillId="0" borderId="0">
      <alignment/>
      <protection/>
    </xf>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31" borderId="9" applyNumberFormat="0" applyFont="0" applyAlignment="0" applyProtection="0"/>
    <xf numFmtId="0" fontId="0" fillId="0" borderId="0">
      <alignment/>
      <protection/>
    </xf>
    <xf numFmtId="0" fontId="0" fillId="0" borderId="0">
      <alignment/>
      <protection/>
    </xf>
    <xf numFmtId="0" fontId="61" fillId="32" borderId="0" applyNumberFormat="0" applyBorder="0" applyAlignment="0" applyProtection="0"/>
  </cellStyleXfs>
  <cellXfs count="527">
    <xf numFmtId="0" fontId="0" fillId="0" borderId="0" xfId="0" applyAlignment="1">
      <alignment/>
    </xf>
    <xf numFmtId="0" fontId="3" fillId="0" borderId="10" xfId="42" applyFont="1" applyBorder="1">
      <alignment/>
      <protection/>
    </xf>
    <xf numFmtId="0" fontId="0" fillId="0" borderId="0" xfId="0" applyAlignment="1">
      <alignment/>
    </xf>
    <xf numFmtId="0" fontId="2" fillId="0" borderId="0" xfId="42" applyFont="1" applyBorder="1" applyAlignment="1">
      <alignment horizontal="left" vertical="top"/>
      <protection/>
    </xf>
    <xf numFmtId="179" fontId="2" fillId="0" borderId="0" xfId="42" applyNumberFormat="1" applyFont="1" applyBorder="1" applyAlignment="1">
      <alignment horizontal="right" vertical="top"/>
      <protection/>
    </xf>
    <xf numFmtId="0" fontId="0" fillId="0" borderId="0" xfId="42" applyFont="1" applyBorder="1">
      <alignment/>
      <protection/>
    </xf>
    <xf numFmtId="0" fontId="0" fillId="0" borderId="0" xfId="42" applyFont="1" applyAlignment="1">
      <alignment horizontal="center"/>
      <protection/>
    </xf>
    <xf numFmtId="0" fontId="0" fillId="0" borderId="0" xfId="42" applyFont="1" applyAlignment="1">
      <alignment horizontal="left"/>
      <protection/>
    </xf>
    <xf numFmtId="0" fontId="7" fillId="0" borderId="0" xfId="42" applyFont="1" applyAlignment="1">
      <alignment horizontal="center" wrapText="1"/>
      <protection/>
    </xf>
    <xf numFmtId="0" fontId="7" fillId="0" borderId="0" xfId="42" applyFont="1" applyAlignment="1">
      <alignment wrapText="1"/>
      <protection/>
    </xf>
    <xf numFmtId="0" fontId="0" fillId="0" borderId="0" xfId="42" applyFont="1" applyAlignment="1">
      <alignment horizontal="center" wrapText="1"/>
      <protection/>
    </xf>
    <xf numFmtId="0" fontId="0" fillId="0" borderId="0" xfId="0" applyAlignment="1">
      <alignment wrapText="1"/>
    </xf>
    <xf numFmtId="0" fontId="0" fillId="0" borderId="0" xfId="42" applyFont="1" applyAlignment="1">
      <alignment horizontal="left" wrapText="1"/>
      <protection/>
    </xf>
    <xf numFmtId="0" fontId="0" fillId="0" borderId="0" xfId="42" applyFont="1" applyAlignment="1">
      <alignment horizontal="left" wrapText="1"/>
      <protection/>
    </xf>
    <xf numFmtId="0" fontId="0" fillId="0" borderId="0" xfId="0" applyBorder="1" applyAlignment="1">
      <alignment wrapText="1"/>
    </xf>
    <xf numFmtId="4" fontId="0" fillId="0" borderId="0" xfId="0" applyNumberFormat="1" applyAlignment="1">
      <alignment wrapText="1"/>
    </xf>
    <xf numFmtId="0" fontId="7" fillId="0" borderId="0" xfId="42" applyFont="1" applyAlignment="1">
      <alignment wrapText="1" readingOrder="1"/>
      <protection/>
    </xf>
    <xf numFmtId="0" fontId="0" fillId="0" borderId="0" xfId="0" applyAlignment="1">
      <alignment wrapText="1" readingOrder="1"/>
    </xf>
    <xf numFmtId="0" fontId="0" fillId="0" borderId="0" xfId="42" applyFont="1" applyAlignment="1">
      <alignment horizontal="left" wrapText="1" readingOrder="1"/>
      <protection/>
    </xf>
    <xf numFmtId="0" fontId="8" fillId="0" borderId="0" xfId="42" applyFont="1" applyBorder="1">
      <alignment/>
      <protection/>
    </xf>
    <xf numFmtId="182" fontId="9" fillId="0" borderId="0" xfId="42" applyNumberFormat="1" applyFont="1" applyBorder="1" applyAlignment="1">
      <alignment horizontal="right" vertical="top"/>
      <protection/>
    </xf>
    <xf numFmtId="179" fontId="9" fillId="0" borderId="0" xfId="42" applyNumberFormat="1" applyFont="1" applyBorder="1" applyAlignment="1">
      <alignment horizontal="right" vertical="top"/>
      <protection/>
    </xf>
    <xf numFmtId="182" fontId="2" fillId="0" borderId="0" xfId="42" applyNumberFormat="1" applyFont="1" applyBorder="1" applyAlignment="1">
      <alignment horizontal="right" vertical="top"/>
      <protection/>
    </xf>
    <xf numFmtId="0" fontId="3" fillId="0" borderId="0" xfId="42" applyFont="1" applyBorder="1">
      <alignment/>
      <protection/>
    </xf>
    <xf numFmtId="0" fontId="3" fillId="0" borderId="0" xfId="42" applyFont="1">
      <alignment/>
      <protection/>
    </xf>
    <xf numFmtId="0" fontId="3" fillId="0" borderId="10" xfId="42" applyFont="1" applyBorder="1" applyAlignment="1">
      <alignment horizontal="center"/>
      <protection/>
    </xf>
    <xf numFmtId="4" fontId="3" fillId="0" borderId="10" xfId="42" applyNumberFormat="1" applyFont="1" applyBorder="1">
      <alignment/>
      <protection/>
    </xf>
    <xf numFmtId="0" fontId="5" fillId="0" borderId="0" xfId="42" applyFont="1">
      <alignment/>
      <protection/>
    </xf>
    <xf numFmtId="0" fontId="5" fillId="0" borderId="0" xfId="42" applyFont="1" applyBorder="1">
      <alignment/>
      <protection/>
    </xf>
    <xf numFmtId="4" fontId="3" fillId="0" borderId="0" xfId="42" applyNumberFormat="1" applyFont="1" applyBorder="1">
      <alignment/>
      <protection/>
    </xf>
    <xf numFmtId="0" fontId="3" fillId="0" borderId="0" xfId="42" applyFont="1" applyAlignment="1">
      <alignment horizontal="left"/>
      <protection/>
    </xf>
    <xf numFmtId="0" fontId="3" fillId="0" borderId="0" xfId="42" applyFont="1" applyAlignment="1">
      <alignment/>
      <protection/>
    </xf>
    <xf numFmtId="4" fontId="5" fillId="0" borderId="0" xfId="42" applyNumberFormat="1" applyFont="1" applyBorder="1">
      <alignment/>
      <protection/>
    </xf>
    <xf numFmtId="0" fontId="6" fillId="0" borderId="0" xfId="42" applyFont="1" applyBorder="1">
      <alignment/>
      <protection/>
    </xf>
    <xf numFmtId="0" fontId="0" fillId="0" borderId="0" xfId="0" applyAlignment="1">
      <alignment readingOrder="1"/>
    </xf>
    <xf numFmtId="0" fontId="3" fillId="0" borderId="0" xfId="42" applyFont="1" applyFill="1" applyBorder="1">
      <alignment/>
      <protection/>
    </xf>
    <xf numFmtId="0" fontId="5" fillId="0" borderId="0" xfId="0" applyFont="1" applyAlignment="1">
      <alignment wrapText="1" readingOrder="1"/>
    </xf>
    <xf numFmtId="0" fontId="4" fillId="0" borderId="0" xfId="42" applyFont="1">
      <alignment/>
      <protection/>
    </xf>
    <xf numFmtId="0" fontId="4" fillId="0" borderId="0" xfId="42" applyFont="1" applyBorder="1">
      <alignment/>
      <protection/>
    </xf>
    <xf numFmtId="0" fontId="6" fillId="0" borderId="11" xfId="42" applyFont="1" applyBorder="1">
      <alignment/>
      <protection/>
    </xf>
    <xf numFmtId="0" fontId="3" fillId="0" borderId="0" xfId="42" applyFont="1">
      <alignment/>
      <protection/>
    </xf>
    <xf numFmtId="0" fontId="0" fillId="0" borderId="0" xfId="0" applyFill="1" applyAlignment="1">
      <alignment/>
    </xf>
    <xf numFmtId="0" fontId="0" fillId="0" borderId="0" xfId="0" applyFont="1" applyFill="1" applyAlignment="1">
      <alignment readingOrder="1"/>
    </xf>
    <xf numFmtId="182" fontId="2" fillId="0" borderId="0" xfId="42" applyNumberFormat="1" applyFont="1" applyFill="1" applyBorder="1" applyAlignment="1">
      <alignment horizontal="right" vertical="top"/>
      <protection/>
    </xf>
    <xf numFmtId="0" fontId="3" fillId="0" borderId="0" xfId="42" applyFont="1" applyFill="1" applyBorder="1">
      <alignment/>
      <protection/>
    </xf>
    <xf numFmtId="0" fontId="2" fillId="0" borderId="0" xfId="42" applyFont="1" applyFill="1" applyBorder="1" applyAlignment="1">
      <alignment horizontal="left" vertical="top"/>
      <protection/>
    </xf>
    <xf numFmtId="179" fontId="2" fillId="0" borderId="0" xfId="42" applyNumberFormat="1" applyFont="1" applyFill="1" applyBorder="1" applyAlignment="1">
      <alignment horizontal="right" vertical="top"/>
      <protection/>
    </xf>
    <xf numFmtId="0" fontId="3" fillId="0" borderId="0" xfId="42" applyFont="1" applyBorder="1">
      <alignment/>
      <protection/>
    </xf>
    <xf numFmtId="0" fontId="3" fillId="0" borderId="0" xfId="42" applyFont="1" applyFill="1">
      <alignment/>
      <protection/>
    </xf>
    <xf numFmtId="0" fontId="0" fillId="0" borderId="0" xfId="42" applyFont="1" applyAlignment="1">
      <alignment horizontal="left"/>
      <protection/>
    </xf>
    <xf numFmtId="0" fontId="0" fillId="0" borderId="0" xfId="0" applyFill="1" applyAlignment="1">
      <alignment wrapText="1" readingOrder="1"/>
    </xf>
    <xf numFmtId="0" fontId="0" fillId="0" borderId="0" xfId="0" applyFont="1" applyAlignment="1">
      <alignment/>
    </xf>
    <xf numFmtId="0" fontId="3" fillId="0" borderId="12" xfId="42" applyFont="1" applyBorder="1">
      <alignment/>
      <protection/>
    </xf>
    <xf numFmtId="0" fontId="3" fillId="0" borderId="13" xfId="42" applyFont="1" applyBorder="1">
      <alignment/>
      <protection/>
    </xf>
    <xf numFmtId="0" fontId="3" fillId="0" borderId="14" xfId="42" applyFont="1" applyBorder="1">
      <alignment/>
      <protection/>
    </xf>
    <xf numFmtId="0" fontId="3" fillId="0" borderId="11" xfId="42" applyFont="1" applyBorder="1" applyAlignment="1">
      <alignment horizontal="center"/>
      <protection/>
    </xf>
    <xf numFmtId="0" fontId="3" fillId="0" borderId="0" xfId="0" applyFont="1" applyAlignment="1">
      <alignment/>
    </xf>
    <xf numFmtId="0" fontId="3" fillId="0" borderId="10" xfId="42" applyFont="1" applyBorder="1">
      <alignment/>
      <protection/>
    </xf>
    <xf numFmtId="0" fontId="3" fillId="0" borderId="15" xfId="42" applyFont="1" applyBorder="1">
      <alignment/>
      <protection/>
    </xf>
    <xf numFmtId="0" fontId="0" fillId="0" borderId="0" xfId="0" applyBorder="1" applyAlignment="1">
      <alignment/>
    </xf>
    <xf numFmtId="0" fontId="0" fillId="0" borderId="0" xfId="42" applyFont="1" applyFill="1" applyAlignment="1">
      <alignment horizontal="left"/>
      <protection/>
    </xf>
    <xf numFmtId="0" fontId="0" fillId="0" borderId="0" xfId="0" applyFont="1" applyFill="1" applyAlignment="1">
      <alignment/>
    </xf>
    <xf numFmtId="0" fontId="0" fillId="0" borderId="0" xfId="0" applyFont="1" applyAlignment="1">
      <alignment readingOrder="1"/>
    </xf>
    <xf numFmtId="0" fontId="0" fillId="0" borderId="0" xfId="0" applyFont="1" applyAlignment="1">
      <alignment/>
    </xf>
    <xf numFmtId="190" fontId="3" fillId="0" borderId="0" xfId="42" applyNumberFormat="1" applyFont="1" applyBorder="1">
      <alignment/>
      <protection/>
    </xf>
    <xf numFmtId="190" fontId="3" fillId="0" borderId="0" xfId="59" applyNumberFormat="1" applyFont="1" applyFill="1">
      <alignment/>
      <protection/>
    </xf>
    <xf numFmtId="0" fontId="3" fillId="0" borderId="16" xfId="42" applyFont="1" applyBorder="1">
      <alignment/>
      <protection/>
    </xf>
    <xf numFmtId="0" fontId="3" fillId="0" borderId="17" xfId="42" applyFont="1" applyBorder="1">
      <alignment/>
      <protection/>
    </xf>
    <xf numFmtId="4" fontId="3" fillId="0" borderId="0" xfId="42" applyNumberFormat="1" applyFont="1" applyBorder="1">
      <alignment/>
      <protection/>
    </xf>
    <xf numFmtId="4" fontId="3" fillId="0" borderId="18" xfId="42" applyNumberFormat="1" applyFont="1" applyBorder="1">
      <alignment/>
      <protection/>
    </xf>
    <xf numFmtId="0" fontId="3" fillId="0" borderId="19" xfId="42" applyFont="1" applyBorder="1">
      <alignment/>
      <protection/>
    </xf>
    <xf numFmtId="0" fontId="1" fillId="0" borderId="0" xfId="42" applyFont="1" applyAlignment="1">
      <alignment horizontal="right" vertical="top"/>
      <protection/>
    </xf>
    <xf numFmtId="187" fontId="1" fillId="0" borderId="0" xfId="42" applyNumberFormat="1" applyFont="1" applyAlignment="1">
      <alignment horizontal="right" vertical="top"/>
      <protection/>
    </xf>
    <xf numFmtId="0" fontId="4" fillId="0" borderId="0" xfId="0" applyFont="1" applyAlignment="1">
      <alignment/>
    </xf>
    <xf numFmtId="0" fontId="62" fillId="0" borderId="0" xfId="0" applyFont="1" applyAlignment="1">
      <alignment wrapText="1" readingOrder="1"/>
    </xf>
    <xf numFmtId="0" fontId="0" fillId="0" borderId="0" xfId="42" applyFont="1" applyAlignment="1">
      <alignment/>
      <protection/>
    </xf>
    <xf numFmtId="0" fontId="3" fillId="0" borderId="0" xfId="42" applyFont="1" applyBorder="1" applyAlignment="1">
      <alignment vertical="top"/>
      <protection/>
    </xf>
    <xf numFmtId="0" fontId="3" fillId="0" borderId="0" xfId="0" applyFont="1" applyAlignment="1">
      <alignment vertical="top" wrapText="1" readingOrder="1"/>
    </xf>
    <xf numFmtId="0" fontId="3" fillId="0" borderId="0" xfId="0" applyFont="1" applyAlignment="1">
      <alignment horizontal="right" vertical="top" wrapText="1"/>
    </xf>
    <xf numFmtId="49" fontId="3" fillId="0" borderId="0" xfId="42" applyNumberFormat="1" applyFont="1" applyBorder="1">
      <alignment/>
      <protection/>
    </xf>
    <xf numFmtId="0" fontId="5" fillId="0" borderId="20" xfId="42" applyFont="1" applyBorder="1" applyAlignment="1">
      <alignment horizontal="center"/>
      <protection/>
    </xf>
    <xf numFmtId="0" fontId="5" fillId="0" borderId="0" xfId="42" applyFont="1" applyAlignment="1">
      <alignment horizontal="center"/>
      <protection/>
    </xf>
    <xf numFmtId="0" fontId="10" fillId="33" borderId="21" xfId="42" applyFont="1" applyFill="1" applyBorder="1">
      <alignment/>
      <protection/>
    </xf>
    <xf numFmtId="0" fontId="10" fillId="33" borderId="20" xfId="42" applyFont="1" applyFill="1" applyBorder="1">
      <alignment/>
      <protection/>
    </xf>
    <xf numFmtId="188" fontId="10" fillId="33" borderId="20" xfId="42" applyNumberFormat="1" applyFont="1" applyFill="1" applyBorder="1">
      <alignment/>
      <protection/>
    </xf>
    <xf numFmtId="4" fontId="10" fillId="33" borderId="20" xfId="42" applyNumberFormat="1" applyFont="1" applyFill="1" applyBorder="1">
      <alignment/>
      <protection/>
    </xf>
    <xf numFmtId="0" fontId="10" fillId="0" borderId="0" xfId="42" applyFont="1">
      <alignment/>
      <protection/>
    </xf>
    <xf numFmtId="0" fontId="6" fillId="34" borderId="22" xfId="42" applyFont="1" applyFill="1" applyBorder="1">
      <alignment/>
      <protection/>
    </xf>
    <xf numFmtId="188" fontId="5" fillId="34" borderId="20" xfId="42" applyNumberFormat="1" applyFont="1" applyFill="1" applyBorder="1">
      <alignment/>
      <protection/>
    </xf>
    <xf numFmtId="4" fontId="5" fillId="34" borderId="20" xfId="42" applyNumberFormat="1" applyFont="1" applyFill="1" applyBorder="1">
      <alignment/>
      <protection/>
    </xf>
    <xf numFmtId="0" fontId="6" fillId="0" borderId="0" xfId="42" applyFont="1">
      <alignment/>
      <protection/>
    </xf>
    <xf numFmtId="0" fontId="3" fillId="0" borderId="23" xfId="42" applyFont="1" applyBorder="1">
      <alignment/>
      <protection/>
    </xf>
    <xf numFmtId="188" fontId="5" fillId="0" borderId="21" xfId="42" applyNumberFormat="1" applyFont="1" applyBorder="1">
      <alignment/>
      <protection/>
    </xf>
    <xf numFmtId="4" fontId="5" fillId="0" borderId="21" xfId="42" applyNumberFormat="1" applyFont="1" applyBorder="1">
      <alignment/>
      <protection/>
    </xf>
    <xf numFmtId="0" fontId="3" fillId="0" borderId="24" xfId="42" applyFont="1" applyBorder="1">
      <alignment/>
      <protection/>
    </xf>
    <xf numFmtId="188" fontId="3" fillId="0" borderId="24" xfId="42" applyNumberFormat="1" applyFont="1" applyBorder="1">
      <alignment/>
      <protection/>
    </xf>
    <xf numFmtId="4" fontId="3" fillId="0" borderId="23" xfId="42" applyNumberFormat="1" applyFont="1" applyBorder="1">
      <alignment/>
      <protection/>
    </xf>
    <xf numFmtId="188" fontId="3" fillId="0" borderId="0" xfId="42" applyNumberFormat="1" applyFont="1" applyBorder="1">
      <alignment/>
      <protection/>
    </xf>
    <xf numFmtId="4" fontId="3" fillId="0" borderId="25" xfId="42" applyNumberFormat="1" applyFont="1" applyBorder="1">
      <alignment/>
      <protection/>
    </xf>
    <xf numFmtId="188" fontId="5" fillId="0" borderId="20" xfId="42" applyNumberFormat="1" applyFont="1" applyBorder="1">
      <alignment/>
      <protection/>
    </xf>
    <xf numFmtId="4" fontId="5" fillId="0" borderId="20" xfId="42" applyNumberFormat="1" applyFont="1" applyBorder="1">
      <alignment/>
      <protection/>
    </xf>
    <xf numFmtId="0" fontId="4" fillId="33" borderId="21" xfId="42" applyFont="1" applyFill="1" applyBorder="1">
      <alignment/>
      <protection/>
    </xf>
    <xf numFmtId="0" fontId="4" fillId="33" borderId="22" xfId="42" applyFont="1" applyFill="1" applyBorder="1">
      <alignment/>
      <protection/>
    </xf>
    <xf numFmtId="4" fontId="4" fillId="33" borderId="20" xfId="42" applyNumberFormat="1" applyFont="1" applyFill="1" applyBorder="1" applyAlignment="1">
      <alignment horizontal="right"/>
      <protection/>
    </xf>
    <xf numFmtId="4" fontId="4" fillId="33" borderId="20" xfId="42" applyNumberFormat="1" applyFont="1" applyFill="1" applyBorder="1">
      <alignment/>
      <protection/>
    </xf>
    <xf numFmtId="4" fontId="5" fillId="34" borderId="20" xfId="42" applyNumberFormat="1" applyFont="1" applyFill="1" applyBorder="1" applyAlignment="1">
      <alignment horizontal="right"/>
      <protection/>
    </xf>
    <xf numFmtId="0" fontId="3" fillId="0" borderId="22" xfId="42" applyFont="1" applyBorder="1">
      <alignment/>
      <protection/>
    </xf>
    <xf numFmtId="4" fontId="3" fillId="0" borderId="20" xfId="42" applyNumberFormat="1" applyFont="1" applyBorder="1" applyAlignment="1">
      <alignment horizontal="right"/>
      <protection/>
    </xf>
    <xf numFmtId="4" fontId="3" fillId="0" borderId="20" xfId="42" applyNumberFormat="1" applyFont="1" applyBorder="1">
      <alignment/>
      <protection/>
    </xf>
    <xf numFmtId="4" fontId="3" fillId="0" borderId="21" xfId="42" applyNumberFormat="1" applyFont="1" applyBorder="1" applyAlignment="1">
      <alignment horizontal="right"/>
      <protection/>
    </xf>
    <xf numFmtId="4" fontId="3" fillId="0" borderId="21" xfId="42" applyNumberFormat="1" applyFont="1" applyBorder="1">
      <alignment/>
      <protection/>
    </xf>
    <xf numFmtId="4" fontId="3" fillId="0" borderId="26" xfId="42" applyNumberFormat="1" applyFont="1" applyBorder="1" applyAlignment="1">
      <alignment horizontal="right"/>
      <protection/>
    </xf>
    <xf numFmtId="4" fontId="3" fillId="0" borderId="22" xfId="42" applyNumberFormat="1" applyFont="1" applyBorder="1">
      <alignment/>
      <protection/>
    </xf>
    <xf numFmtId="0" fontId="3" fillId="0" borderId="25" xfId="42" applyFont="1" applyBorder="1">
      <alignment/>
      <protection/>
    </xf>
    <xf numFmtId="4" fontId="5" fillId="0" borderId="27" xfId="42" applyNumberFormat="1" applyFont="1" applyBorder="1" applyAlignment="1">
      <alignment horizontal="right"/>
      <protection/>
    </xf>
    <xf numFmtId="4" fontId="5" fillId="0" borderId="27" xfId="42" applyNumberFormat="1" applyFont="1" applyBorder="1">
      <alignment/>
      <protection/>
    </xf>
    <xf numFmtId="4" fontId="3" fillId="0" borderId="24" xfId="42" applyNumberFormat="1" applyFont="1" applyBorder="1" applyAlignment="1">
      <alignment horizontal="right"/>
      <protection/>
    </xf>
    <xf numFmtId="4" fontId="3" fillId="0" borderId="0" xfId="42" applyNumberFormat="1" applyFont="1" applyBorder="1" applyAlignment="1">
      <alignment horizontal="right"/>
      <protection/>
    </xf>
    <xf numFmtId="4" fontId="5" fillId="0" borderId="20" xfId="42" applyNumberFormat="1" applyFont="1" applyBorder="1" applyAlignment="1">
      <alignment horizontal="right"/>
      <protection/>
    </xf>
    <xf numFmtId="4" fontId="3" fillId="0" borderId="24" xfId="42" applyNumberFormat="1" applyFont="1" applyBorder="1">
      <alignment/>
      <protection/>
    </xf>
    <xf numFmtId="4" fontId="3" fillId="0" borderId="25" xfId="42" applyNumberFormat="1" applyFont="1" applyBorder="1" applyAlignment="1">
      <alignment horizontal="right"/>
      <protection/>
    </xf>
    <xf numFmtId="4" fontId="5" fillId="0" borderId="28" xfId="42" applyNumberFormat="1" applyFont="1" applyBorder="1">
      <alignment/>
      <protection/>
    </xf>
    <xf numFmtId="0" fontId="3" fillId="0" borderId="29" xfId="42" applyFont="1" applyBorder="1">
      <alignment/>
      <protection/>
    </xf>
    <xf numFmtId="0" fontId="3" fillId="0" borderId="30" xfId="42" applyFont="1" applyBorder="1">
      <alignment/>
      <protection/>
    </xf>
    <xf numFmtId="188" fontId="3" fillId="0" borderId="18" xfId="42" applyNumberFormat="1" applyFont="1" applyBorder="1">
      <alignment/>
      <protection/>
    </xf>
    <xf numFmtId="0" fontId="3" fillId="0" borderId="26" xfId="42" applyFont="1" applyBorder="1">
      <alignment/>
      <protection/>
    </xf>
    <xf numFmtId="0" fontId="0" fillId="0" borderId="16" xfId="0" applyFont="1" applyBorder="1" applyAlignment="1">
      <alignment/>
    </xf>
    <xf numFmtId="0" fontId="13" fillId="0" borderId="0" xfId="42" applyFont="1">
      <alignment/>
      <protection/>
    </xf>
    <xf numFmtId="0" fontId="13" fillId="0" borderId="0" xfId="42" applyFont="1" applyBorder="1">
      <alignment/>
      <protection/>
    </xf>
    <xf numFmtId="0" fontId="14" fillId="0" borderId="0" xfId="42" applyFont="1" applyBorder="1" applyAlignment="1">
      <alignment horizontal="left" vertical="top"/>
      <protection/>
    </xf>
    <xf numFmtId="0" fontId="0" fillId="0" borderId="0" xfId="42" applyFont="1">
      <alignment/>
      <protection/>
    </xf>
    <xf numFmtId="0" fontId="15" fillId="0" borderId="0" xfId="42" applyFont="1" applyBorder="1" applyAlignment="1">
      <alignment horizontal="left" wrapText="1"/>
      <protection/>
    </xf>
    <xf numFmtId="0" fontId="3" fillId="0" borderId="0" xfId="0" applyFont="1" applyAlignment="1">
      <alignment wrapText="1" readingOrder="1"/>
    </xf>
    <xf numFmtId="0" fontId="3" fillId="0" borderId="31" xfId="42" applyFont="1" applyBorder="1">
      <alignment/>
      <protection/>
    </xf>
    <xf numFmtId="0" fontId="3" fillId="0" borderId="0" xfId="0" applyFont="1" applyAlignment="1">
      <alignment wrapText="1"/>
    </xf>
    <xf numFmtId="0" fontId="3" fillId="0" borderId="0" xfId="42" applyFont="1" applyAlignment="1">
      <alignment vertical="top"/>
      <protection/>
    </xf>
    <xf numFmtId="0" fontId="17" fillId="0" borderId="0" xfId="42" applyNumberFormat="1" applyFont="1" applyFill="1" applyBorder="1" applyAlignment="1">
      <alignment horizontal="right" vertical="top"/>
      <protection/>
    </xf>
    <xf numFmtId="4" fontId="3" fillId="0" borderId="11" xfId="42" applyNumberFormat="1" applyFont="1" applyBorder="1" applyAlignment="1">
      <alignment horizontal="center"/>
      <protection/>
    </xf>
    <xf numFmtId="4" fontId="3" fillId="0" borderId="32" xfId="42" applyNumberFormat="1" applyFont="1" applyBorder="1" applyAlignment="1">
      <alignment horizontal="right"/>
      <protection/>
    </xf>
    <xf numFmtId="4" fontId="3" fillId="0" borderId="10" xfId="42" applyNumberFormat="1" applyFont="1" applyBorder="1" applyAlignment="1">
      <alignment horizontal="right"/>
      <protection/>
    </xf>
    <xf numFmtId="4" fontId="3" fillId="0" borderId="33" xfId="42" applyNumberFormat="1" applyFont="1" applyBorder="1">
      <alignment/>
      <protection/>
    </xf>
    <xf numFmtId="4" fontId="3" fillId="0" borderId="34" xfId="42" applyNumberFormat="1" applyFont="1" applyBorder="1">
      <alignment/>
      <protection/>
    </xf>
    <xf numFmtId="4" fontId="3" fillId="0" borderId="35" xfId="42" applyNumberFormat="1" applyFont="1" applyBorder="1">
      <alignment/>
      <protection/>
    </xf>
    <xf numFmtId="0" fontId="3" fillId="0" borderId="36" xfId="42" applyFont="1" applyBorder="1">
      <alignment/>
      <protection/>
    </xf>
    <xf numFmtId="4" fontId="3" fillId="0" borderId="37" xfId="42" applyNumberFormat="1" applyFont="1" applyBorder="1" applyAlignment="1">
      <alignment horizontal="right"/>
      <protection/>
    </xf>
    <xf numFmtId="4" fontId="3" fillId="0" borderId="38" xfId="42" applyNumberFormat="1" applyFont="1" applyBorder="1">
      <alignment/>
      <protection/>
    </xf>
    <xf numFmtId="0" fontId="3" fillId="0" borderId="39" xfId="42" applyFont="1" applyBorder="1">
      <alignment/>
      <protection/>
    </xf>
    <xf numFmtId="4" fontId="3" fillId="0" borderId="40" xfId="42" applyNumberFormat="1" applyFont="1" applyBorder="1" applyAlignment="1">
      <alignment horizontal="right"/>
      <protection/>
    </xf>
    <xf numFmtId="4" fontId="3" fillId="0" borderId="41" xfId="42" applyNumberFormat="1" applyFont="1" applyBorder="1" applyAlignment="1">
      <alignment horizontal="right"/>
      <protection/>
    </xf>
    <xf numFmtId="4" fontId="3" fillId="0" borderId="42" xfId="42" applyNumberFormat="1" applyFont="1" applyBorder="1">
      <alignment/>
      <protection/>
    </xf>
    <xf numFmtId="4" fontId="3" fillId="0" borderId="43" xfId="42" applyNumberFormat="1" applyFont="1" applyBorder="1" applyAlignment="1">
      <alignment horizontal="right"/>
      <protection/>
    </xf>
    <xf numFmtId="4" fontId="3" fillId="0" borderId="44" xfId="42" applyNumberFormat="1" applyFont="1" applyBorder="1">
      <alignment/>
      <protection/>
    </xf>
    <xf numFmtId="4" fontId="3" fillId="0" borderId="45" xfId="42" applyNumberFormat="1" applyFont="1" applyBorder="1" applyAlignment="1">
      <alignment horizontal="right"/>
      <protection/>
    </xf>
    <xf numFmtId="4" fontId="3" fillId="0" borderId="46" xfId="42" applyNumberFormat="1" applyFont="1" applyBorder="1">
      <alignment/>
      <protection/>
    </xf>
    <xf numFmtId="0" fontId="3" fillId="0" borderId="0" xfId="0" applyFont="1" applyAlignment="1">
      <alignment/>
    </xf>
    <xf numFmtId="4" fontId="5" fillId="0" borderId="47" xfId="42" applyNumberFormat="1" applyFont="1" applyBorder="1">
      <alignment/>
      <protection/>
    </xf>
    <xf numFmtId="0" fontId="3" fillId="0" borderId="26" xfId="42" applyFont="1" applyBorder="1" applyAlignment="1">
      <alignment horizontal="center"/>
      <protection/>
    </xf>
    <xf numFmtId="0" fontId="3" fillId="0" borderId="48" xfId="0" applyFont="1" applyBorder="1" applyAlignment="1">
      <alignment/>
    </xf>
    <xf numFmtId="2" fontId="5" fillId="0" borderId="48" xfId="0" applyNumberFormat="1" applyFont="1" applyBorder="1" applyAlignment="1">
      <alignment/>
    </xf>
    <xf numFmtId="2" fontId="5" fillId="0" borderId="49" xfId="0" applyNumberFormat="1" applyFont="1" applyBorder="1" applyAlignment="1">
      <alignment/>
    </xf>
    <xf numFmtId="0" fontId="3" fillId="0" borderId="0" xfId="44" applyFont="1" applyBorder="1">
      <alignment/>
      <protection/>
    </xf>
    <xf numFmtId="0" fontId="5" fillId="0" borderId="0" xfId="44" applyFont="1" applyBorder="1">
      <alignment/>
      <protection/>
    </xf>
    <xf numFmtId="0" fontId="3" fillId="0" borderId="10" xfId="44" applyFont="1" applyBorder="1">
      <alignment/>
      <protection/>
    </xf>
    <xf numFmtId="0" fontId="3" fillId="0" borderId="10" xfId="44" applyFont="1" applyBorder="1" applyAlignment="1">
      <alignment horizontal="center"/>
      <protection/>
    </xf>
    <xf numFmtId="0" fontId="3" fillId="35" borderId="16" xfId="44" applyFont="1" applyFill="1" applyBorder="1">
      <alignment/>
      <protection/>
    </xf>
    <xf numFmtId="0" fontId="3" fillId="35" borderId="47" xfId="44" applyFont="1" applyFill="1" applyBorder="1">
      <alignment/>
      <protection/>
    </xf>
    <xf numFmtId="4" fontId="3" fillId="35" borderId="10" xfId="44" applyNumberFormat="1" applyFont="1" applyFill="1" applyBorder="1">
      <alignment/>
      <protection/>
    </xf>
    <xf numFmtId="0" fontId="3" fillId="0" borderId="16" xfId="44" applyFont="1" applyBorder="1">
      <alignment/>
      <protection/>
    </xf>
    <xf numFmtId="0" fontId="3" fillId="36" borderId="47" xfId="44" applyFont="1" applyFill="1" applyBorder="1">
      <alignment/>
      <protection/>
    </xf>
    <xf numFmtId="4" fontId="3" fillId="36" borderId="10" xfId="44" applyNumberFormat="1" applyFont="1" applyFill="1" applyBorder="1">
      <alignment/>
      <protection/>
    </xf>
    <xf numFmtId="0" fontId="3" fillId="0" borderId="47" xfId="44" applyFont="1" applyBorder="1">
      <alignment/>
      <protection/>
    </xf>
    <xf numFmtId="4" fontId="3" fillId="0" borderId="10" xfId="44" applyNumberFormat="1" applyFont="1" applyBorder="1">
      <alignment/>
      <protection/>
    </xf>
    <xf numFmtId="0" fontId="3" fillId="0" borderId="48" xfId="44" applyFont="1" applyBorder="1">
      <alignment/>
      <protection/>
    </xf>
    <xf numFmtId="4" fontId="3" fillId="0" borderId="48" xfId="44" applyNumberFormat="1" applyFont="1" applyBorder="1">
      <alignment/>
      <protection/>
    </xf>
    <xf numFmtId="4" fontId="3" fillId="0" borderId="49" xfId="44" applyNumberFormat="1" applyFont="1" applyBorder="1">
      <alignment/>
      <protection/>
    </xf>
    <xf numFmtId="0" fontId="3" fillId="0" borderId="50" xfId="44" applyFont="1" applyBorder="1">
      <alignment/>
      <protection/>
    </xf>
    <xf numFmtId="4" fontId="3" fillId="0" borderId="50" xfId="44" applyNumberFormat="1" applyFont="1" applyBorder="1">
      <alignment/>
      <protection/>
    </xf>
    <xf numFmtId="4" fontId="3" fillId="0" borderId="51" xfId="44" applyNumberFormat="1" applyFont="1" applyBorder="1">
      <alignment/>
      <protection/>
    </xf>
    <xf numFmtId="0" fontId="3" fillId="0" borderId="17" xfId="44" applyFont="1" applyBorder="1">
      <alignment/>
      <protection/>
    </xf>
    <xf numFmtId="4" fontId="3" fillId="0" borderId="52" xfId="44" applyNumberFormat="1" applyFont="1" applyBorder="1">
      <alignment/>
      <protection/>
    </xf>
    <xf numFmtId="4" fontId="3" fillId="0" borderId="10" xfId="44" applyNumberFormat="1" applyFont="1" applyBorder="1" applyAlignment="1">
      <alignment horizontal="center"/>
      <protection/>
    </xf>
    <xf numFmtId="4" fontId="0" fillId="0" borderId="0" xfId="0" applyNumberFormat="1" applyAlignment="1">
      <alignment/>
    </xf>
    <xf numFmtId="0" fontId="3" fillId="0" borderId="19" xfId="44" applyFont="1" applyBorder="1" applyAlignment="1">
      <alignment horizontal="center"/>
      <protection/>
    </xf>
    <xf numFmtId="0" fontId="3" fillId="0" borderId="18" xfId="44" applyFont="1" applyBorder="1">
      <alignment/>
      <protection/>
    </xf>
    <xf numFmtId="4" fontId="3" fillId="0" borderId="47" xfId="44" applyNumberFormat="1" applyFont="1" applyBorder="1">
      <alignment/>
      <protection/>
    </xf>
    <xf numFmtId="0" fontId="3" fillId="0" borderId="49" xfId="44" applyFont="1" applyBorder="1">
      <alignment/>
      <protection/>
    </xf>
    <xf numFmtId="4" fontId="3" fillId="0" borderId="11" xfId="44" applyNumberFormat="1" applyFont="1" applyBorder="1">
      <alignment/>
      <protection/>
    </xf>
    <xf numFmtId="4" fontId="3" fillId="0" borderId="52" xfId="44" applyNumberFormat="1" applyFont="1" applyBorder="1" applyAlignment="1">
      <alignment horizontal="right"/>
      <protection/>
    </xf>
    <xf numFmtId="0" fontId="3" fillId="0" borderId="51" xfId="44" applyFont="1" applyBorder="1">
      <alignment/>
      <protection/>
    </xf>
    <xf numFmtId="4" fontId="3" fillId="0" borderId="17" xfId="44" applyNumberFormat="1" applyFont="1" applyBorder="1">
      <alignment/>
      <protection/>
    </xf>
    <xf numFmtId="0" fontId="3" fillId="0" borderId="40" xfId="44" applyFont="1" applyBorder="1">
      <alignment/>
      <protection/>
    </xf>
    <xf numFmtId="0" fontId="3" fillId="0" borderId="19" xfId="44" applyFont="1" applyBorder="1">
      <alignment/>
      <protection/>
    </xf>
    <xf numFmtId="4" fontId="3" fillId="0" borderId="18" xfId="44" applyNumberFormat="1" applyFont="1" applyBorder="1">
      <alignment/>
      <protection/>
    </xf>
    <xf numFmtId="0" fontId="3" fillId="0" borderId="10" xfId="44" applyFont="1" applyFill="1" applyBorder="1">
      <alignment/>
      <protection/>
    </xf>
    <xf numFmtId="4" fontId="3" fillId="0" borderId="10" xfId="44" applyNumberFormat="1" applyFont="1" applyFill="1" applyBorder="1">
      <alignment/>
      <protection/>
    </xf>
    <xf numFmtId="0" fontId="5" fillId="0" borderId="11" xfId="44" applyFont="1" applyBorder="1">
      <alignment/>
      <protection/>
    </xf>
    <xf numFmtId="3" fontId="3" fillId="0" borderId="18" xfId="44" applyNumberFormat="1" applyFont="1" applyBorder="1">
      <alignment/>
      <protection/>
    </xf>
    <xf numFmtId="0" fontId="5" fillId="0" borderId="16" xfId="44" applyFont="1" applyBorder="1">
      <alignment/>
      <protection/>
    </xf>
    <xf numFmtId="4" fontId="3" fillId="0" borderId="16" xfId="44" applyNumberFormat="1" applyFont="1" applyBorder="1">
      <alignment/>
      <protection/>
    </xf>
    <xf numFmtId="0" fontId="3" fillId="0" borderId="53" xfId="44" applyFont="1" applyBorder="1">
      <alignment/>
      <protection/>
    </xf>
    <xf numFmtId="0" fontId="3" fillId="0" borderId="0" xfId="44" applyFont="1">
      <alignment/>
      <protection/>
    </xf>
    <xf numFmtId="8" fontId="3" fillId="0" borderId="0" xfId="44" applyNumberFormat="1" applyFont="1" applyBorder="1">
      <alignment/>
      <protection/>
    </xf>
    <xf numFmtId="0" fontId="18" fillId="0" borderId="0" xfId="44" applyFont="1" applyBorder="1">
      <alignment/>
      <protection/>
    </xf>
    <xf numFmtId="0" fontId="15" fillId="0" borderId="0" xfId="44" applyFont="1" applyBorder="1">
      <alignment/>
      <protection/>
    </xf>
    <xf numFmtId="0" fontId="7" fillId="0" borderId="0" xfId="42" applyFont="1" applyBorder="1">
      <alignment/>
      <protection/>
    </xf>
    <xf numFmtId="190" fontId="3" fillId="0" borderId="0" xfId="42" applyNumberFormat="1" applyFont="1" applyFill="1" applyBorder="1">
      <alignment/>
      <protection/>
    </xf>
    <xf numFmtId="4" fontId="3" fillId="0" borderId="0" xfId="42" applyNumberFormat="1" applyFont="1" applyFill="1" applyBorder="1">
      <alignment/>
      <protection/>
    </xf>
    <xf numFmtId="190" fontId="3" fillId="0" borderId="0" xfId="59" applyNumberFormat="1" applyFont="1" applyFill="1" applyAlignment="1">
      <alignment horizontal="right"/>
      <protection/>
    </xf>
    <xf numFmtId="0" fontId="3" fillId="0" borderId="0" xfId="44" applyFont="1" applyFill="1">
      <alignment/>
      <protection/>
    </xf>
    <xf numFmtId="0" fontId="3" fillId="0" borderId="0" xfId="44" applyFont="1" applyFill="1" applyBorder="1">
      <alignment/>
      <protection/>
    </xf>
    <xf numFmtId="8" fontId="3" fillId="0" borderId="0" xfId="44" applyNumberFormat="1" applyFont="1" applyFill="1" applyBorder="1">
      <alignment/>
      <protection/>
    </xf>
    <xf numFmtId="0" fontId="1" fillId="0" borderId="0" xfId="42" applyFont="1" applyAlignment="1">
      <alignment horizontal="center" vertical="center"/>
      <protection/>
    </xf>
    <xf numFmtId="0" fontId="20" fillId="37" borderId="20" xfId="42" applyFont="1" applyFill="1" applyBorder="1" applyAlignment="1">
      <alignment horizontal="left" vertical="top"/>
      <protection/>
    </xf>
    <xf numFmtId="173" fontId="20" fillId="37" borderId="20" xfId="42" applyNumberFormat="1" applyFont="1" applyFill="1" applyBorder="1" applyAlignment="1">
      <alignment horizontal="right" vertical="top"/>
      <protection/>
    </xf>
    <xf numFmtId="0" fontId="0" fillId="0" borderId="54" xfId="42" applyFont="1" applyBorder="1">
      <alignment/>
      <protection/>
    </xf>
    <xf numFmtId="0" fontId="2" fillId="38" borderId="20" xfId="42" applyFont="1" applyFill="1" applyBorder="1" applyAlignment="1">
      <alignment horizontal="left" vertical="top"/>
      <protection/>
    </xf>
    <xf numFmtId="2" fontId="2" fillId="38" borderId="20" xfId="42" applyNumberFormat="1" applyFont="1" applyFill="1" applyBorder="1" applyAlignment="1">
      <alignment horizontal="right" vertical="top"/>
      <protection/>
    </xf>
    <xf numFmtId="176" fontId="2" fillId="38" borderId="20" xfId="42" applyNumberFormat="1" applyFont="1" applyFill="1" applyBorder="1" applyAlignment="1">
      <alignment horizontal="right" vertical="top"/>
      <protection/>
    </xf>
    <xf numFmtId="0" fontId="2" fillId="0" borderId="20" xfId="42" applyFont="1" applyBorder="1" applyAlignment="1">
      <alignment horizontal="left" vertical="top"/>
      <protection/>
    </xf>
    <xf numFmtId="2" fontId="2" fillId="0" borderId="20" xfId="42" applyNumberFormat="1" applyFont="1" applyBorder="1" applyAlignment="1">
      <alignment horizontal="right" vertical="top"/>
      <protection/>
    </xf>
    <xf numFmtId="176" fontId="2" fillId="0" borderId="20" xfId="42" applyNumberFormat="1" applyFont="1" applyBorder="1" applyAlignment="1">
      <alignment horizontal="right" vertical="top"/>
      <protection/>
    </xf>
    <xf numFmtId="173" fontId="2" fillId="38" borderId="20" xfId="42" applyNumberFormat="1" applyFont="1" applyFill="1" applyBorder="1" applyAlignment="1">
      <alignment horizontal="right" vertical="top"/>
      <protection/>
    </xf>
    <xf numFmtId="0" fontId="2" fillId="0" borderId="21" xfId="42" applyFont="1" applyBorder="1" applyAlignment="1">
      <alignment horizontal="left" vertical="top"/>
      <protection/>
    </xf>
    <xf numFmtId="182" fontId="2" fillId="0" borderId="21" xfId="42" applyNumberFormat="1" applyFont="1" applyBorder="1" applyAlignment="1">
      <alignment horizontal="right" vertical="top"/>
      <protection/>
    </xf>
    <xf numFmtId="2" fontId="2" fillId="0" borderId="21" xfId="42" applyNumberFormat="1" applyFont="1" applyBorder="1" applyAlignment="1">
      <alignment horizontal="right" vertical="top"/>
      <protection/>
    </xf>
    <xf numFmtId="0" fontId="0" fillId="0" borderId="27" xfId="42" applyFont="1" applyBorder="1">
      <alignment/>
      <protection/>
    </xf>
    <xf numFmtId="0" fontId="0" fillId="0" borderId="47" xfId="42" applyFont="1" applyBorder="1">
      <alignment/>
      <protection/>
    </xf>
    <xf numFmtId="173" fontId="2" fillId="0" borderId="11" xfId="42" applyNumberFormat="1" applyFont="1" applyBorder="1" applyAlignment="1">
      <alignment horizontal="right" vertical="top"/>
      <protection/>
    </xf>
    <xf numFmtId="0" fontId="0" fillId="0" borderId="16" xfId="42" applyFont="1" applyBorder="1">
      <alignment/>
      <protection/>
    </xf>
    <xf numFmtId="0" fontId="0" fillId="0" borderId="17" xfId="0" applyBorder="1" applyAlignment="1">
      <alignment/>
    </xf>
    <xf numFmtId="0" fontId="20" fillId="37" borderId="28" xfId="42" applyFont="1" applyFill="1" applyBorder="1" applyAlignment="1">
      <alignment horizontal="left" vertical="top"/>
      <protection/>
    </xf>
    <xf numFmtId="179" fontId="20" fillId="37" borderId="28" xfId="42" applyNumberFormat="1" applyFont="1" applyFill="1" applyBorder="1" applyAlignment="1">
      <alignment horizontal="right" vertical="top"/>
      <protection/>
    </xf>
    <xf numFmtId="0" fontId="2" fillId="38" borderId="21" xfId="42" applyFont="1" applyFill="1" applyBorder="1" applyAlignment="1">
      <alignment horizontal="left" vertical="top"/>
      <protection/>
    </xf>
    <xf numFmtId="179" fontId="2" fillId="38" borderId="21" xfId="42" applyNumberFormat="1" applyFont="1" applyFill="1" applyBorder="1" applyAlignment="1">
      <alignment horizontal="right" vertical="top"/>
      <protection/>
    </xf>
    <xf numFmtId="179" fontId="2" fillId="0" borderId="11" xfId="42" applyNumberFormat="1" applyFont="1" applyBorder="1" applyAlignment="1">
      <alignment horizontal="right" vertical="top"/>
      <protection/>
    </xf>
    <xf numFmtId="181" fontId="19" fillId="37" borderId="55" xfId="42" applyNumberFormat="1" applyFont="1" applyFill="1" applyBorder="1" applyAlignment="1">
      <alignment horizontal="left" vertical="top"/>
      <protection/>
    </xf>
    <xf numFmtId="0" fontId="20" fillId="37" borderId="27" xfId="42" applyFont="1" applyFill="1" applyBorder="1" applyAlignment="1">
      <alignment horizontal="left" vertical="top"/>
      <protection/>
    </xf>
    <xf numFmtId="182" fontId="20" fillId="37" borderId="27" xfId="42" applyNumberFormat="1" applyFont="1" applyFill="1" applyBorder="1" applyAlignment="1">
      <alignment horizontal="right" vertical="top"/>
      <protection/>
    </xf>
    <xf numFmtId="0" fontId="0" fillId="37" borderId="56" xfId="42" applyFont="1" applyFill="1" applyBorder="1">
      <alignment/>
      <protection/>
    </xf>
    <xf numFmtId="0" fontId="0" fillId="37" borderId="28" xfId="42" applyFont="1" applyFill="1" applyBorder="1">
      <alignment/>
      <protection/>
    </xf>
    <xf numFmtId="182" fontId="2" fillId="38" borderId="20" xfId="42" applyNumberFormat="1" applyFont="1" applyFill="1" applyBorder="1" applyAlignment="1">
      <alignment horizontal="right" vertical="top"/>
      <protection/>
    </xf>
    <xf numFmtId="0" fontId="2" fillId="0" borderId="28" xfId="42" applyFont="1" applyBorder="1" applyAlignment="1">
      <alignment horizontal="left" vertical="top"/>
      <protection/>
    </xf>
    <xf numFmtId="0" fontId="0" fillId="0" borderId="28" xfId="42" applyFont="1" applyBorder="1">
      <alignment/>
      <protection/>
    </xf>
    <xf numFmtId="181" fontId="19" fillId="37" borderId="57" xfId="42" applyNumberFormat="1" applyFont="1" applyFill="1" applyBorder="1" applyAlignment="1">
      <alignment horizontal="left" vertical="top"/>
      <protection/>
    </xf>
    <xf numFmtId="182" fontId="20" fillId="37" borderId="20" xfId="42" applyNumberFormat="1" applyFont="1" applyFill="1" applyBorder="1" applyAlignment="1">
      <alignment horizontal="right" vertical="top"/>
      <protection/>
    </xf>
    <xf numFmtId="179" fontId="20" fillId="37" borderId="20" xfId="42" applyNumberFormat="1" applyFont="1" applyFill="1" applyBorder="1" applyAlignment="1">
      <alignment horizontal="right" vertical="top"/>
      <protection/>
    </xf>
    <xf numFmtId="182" fontId="2" fillId="38" borderId="21" xfId="42" applyNumberFormat="1" applyFont="1" applyFill="1" applyBorder="1" applyAlignment="1">
      <alignment horizontal="right" vertical="top"/>
      <protection/>
    </xf>
    <xf numFmtId="2" fontId="2" fillId="38" borderId="21" xfId="42" applyNumberFormat="1" applyFont="1" applyFill="1" applyBorder="1" applyAlignment="1">
      <alignment horizontal="right" vertical="top"/>
      <protection/>
    </xf>
    <xf numFmtId="182" fontId="2" fillId="0" borderId="11" xfId="42" applyNumberFormat="1" applyFont="1" applyBorder="1" applyAlignment="1">
      <alignment horizontal="right" vertical="top"/>
      <protection/>
    </xf>
    <xf numFmtId="2" fontId="2" fillId="0" borderId="11" xfId="42" applyNumberFormat="1" applyFont="1" applyBorder="1" applyAlignment="1">
      <alignment horizontal="right" vertical="top"/>
      <protection/>
    </xf>
    <xf numFmtId="0" fontId="2" fillId="38" borderId="28" xfId="42" applyFont="1" applyFill="1" applyBorder="1" applyAlignment="1">
      <alignment horizontal="left" vertical="top"/>
      <protection/>
    </xf>
    <xf numFmtId="2" fontId="2" fillId="38" borderId="28" xfId="42" applyNumberFormat="1" applyFont="1" applyFill="1" applyBorder="1" applyAlignment="1">
      <alignment horizontal="right" vertical="top"/>
      <protection/>
    </xf>
    <xf numFmtId="179" fontId="2" fillId="38" borderId="28" xfId="42" applyNumberFormat="1" applyFont="1" applyFill="1" applyBorder="1" applyAlignment="1">
      <alignment horizontal="right" vertical="top"/>
      <protection/>
    </xf>
    <xf numFmtId="179" fontId="2" fillId="0" borderId="20" xfId="42" applyNumberFormat="1" applyFont="1" applyBorder="1" applyAlignment="1">
      <alignment horizontal="right" vertical="top"/>
      <protection/>
    </xf>
    <xf numFmtId="0" fontId="0" fillId="0" borderId="16" xfId="0" applyBorder="1" applyAlignment="1">
      <alignment/>
    </xf>
    <xf numFmtId="173" fontId="2" fillId="0" borderId="27" xfId="42" applyNumberFormat="1" applyFont="1" applyBorder="1" applyAlignment="1">
      <alignment horizontal="right" vertical="top"/>
      <protection/>
    </xf>
    <xf numFmtId="182" fontId="2" fillId="0" borderId="27" xfId="42" applyNumberFormat="1" applyFont="1" applyBorder="1" applyAlignment="1">
      <alignment horizontal="right" vertical="top"/>
      <protection/>
    </xf>
    <xf numFmtId="176" fontId="2" fillId="0" borderId="11" xfId="42" applyNumberFormat="1" applyFont="1" applyBorder="1" applyAlignment="1">
      <alignment horizontal="right" vertical="top"/>
      <protection/>
    </xf>
    <xf numFmtId="182" fontId="2" fillId="0" borderId="20" xfId="42" applyNumberFormat="1" applyFont="1" applyBorder="1" applyAlignment="1">
      <alignment horizontal="right" vertical="top"/>
      <protection/>
    </xf>
    <xf numFmtId="0" fontId="20" fillId="37" borderId="21" xfId="42" applyFont="1" applyFill="1" applyBorder="1" applyAlignment="1">
      <alignment horizontal="left" vertical="top"/>
      <protection/>
    </xf>
    <xf numFmtId="182" fontId="20" fillId="37" borderId="21" xfId="42" applyNumberFormat="1" applyFont="1" applyFill="1" applyBorder="1" applyAlignment="1">
      <alignment horizontal="right" vertical="top"/>
      <protection/>
    </xf>
    <xf numFmtId="176" fontId="2" fillId="38" borderId="21" xfId="42" applyNumberFormat="1" applyFont="1" applyFill="1" applyBorder="1" applyAlignment="1">
      <alignment horizontal="right" vertical="top"/>
      <protection/>
    </xf>
    <xf numFmtId="0" fontId="0" fillId="38" borderId="27" xfId="42" applyFont="1" applyFill="1" applyBorder="1">
      <alignment/>
      <protection/>
    </xf>
    <xf numFmtId="182" fontId="2" fillId="38" borderId="27" xfId="42" applyNumberFormat="1" applyFont="1" applyFill="1" applyBorder="1" applyAlignment="1">
      <alignment horizontal="right" vertical="top"/>
      <protection/>
    </xf>
    <xf numFmtId="2" fontId="20" fillId="37" borderId="28" xfId="42" applyNumberFormat="1" applyFont="1" applyFill="1" applyBorder="1" applyAlignment="1">
      <alignment horizontal="right" vertical="top"/>
      <protection/>
    </xf>
    <xf numFmtId="0" fontId="20" fillId="37" borderId="11" xfId="42" applyFont="1" applyFill="1" applyBorder="1" applyAlignment="1">
      <alignment horizontal="left" vertical="top"/>
      <protection/>
    </xf>
    <xf numFmtId="186" fontId="20" fillId="37" borderId="11" xfId="42" applyNumberFormat="1" applyFont="1" applyFill="1" applyBorder="1" applyAlignment="1">
      <alignment horizontal="right" vertical="top"/>
      <protection/>
    </xf>
    <xf numFmtId="0" fontId="0" fillId="37" borderId="16" xfId="42" applyFont="1" applyFill="1" applyBorder="1">
      <alignment/>
      <protection/>
    </xf>
    <xf numFmtId="0" fontId="20" fillId="37" borderId="16" xfId="42" applyFont="1" applyFill="1" applyBorder="1" applyAlignment="1">
      <alignment horizontal="left" vertical="top"/>
      <protection/>
    </xf>
    <xf numFmtId="0" fontId="0" fillId="37" borderId="17" xfId="0" applyFill="1" applyBorder="1" applyAlignment="1">
      <alignment/>
    </xf>
    <xf numFmtId="0" fontId="20" fillId="37" borderId="17" xfId="42" applyFont="1" applyFill="1" applyBorder="1" applyAlignment="1">
      <alignment horizontal="left" vertical="top"/>
      <protection/>
    </xf>
    <xf numFmtId="179" fontId="2" fillId="38" borderId="27" xfId="42" applyNumberFormat="1" applyFont="1" applyFill="1" applyBorder="1" applyAlignment="1">
      <alignment horizontal="right" vertical="top"/>
      <protection/>
    </xf>
    <xf numFmtId="186" fontId="2" fillId="38" borderId="11" xfId="42" applyNumberFormat="1" applyFont="1" applyFill="1" applyBorder="1" applyAlignment="1">
      <alignment horizontal="right" vertical="top"/>
      <protection/>
    </xf>
    <xf numFmtId="0" fontId="0" fillId="38" borderId="16" xfId="42" applyFont="1" applyFill="1" applyBorder="1">
      <alignment/>
      <protection/>
    </xf>
    <xf numFmtId="0" fontId="0" fillId="38" borderId="17" xfId="0" applyFill="1" applyBorder="1" applyAlignment="1">
      <alignment/>
    </xf>
    <xf numFmtId="173" fontId="2" fillId="0" borderId="20" xfId="42" applyNumberFormat="1" applyFont="1" applyBorder="1" applyAlignment="1">
      <alignment horizontal="right" vertical="top"/>
      <protection/>
    </xf>
    <xf numFmtId="180" fontId="2" fillId="0" borderId="20" xfId="42" applyNumberFormat="1" applyFont="1" applyBorder="1" applyAlignment="1">
      <alignment horizontal="right" vertical="top"/>
      <protection/>
    </xf>
    <xf numFmtId="0" fontId="22" fillId="0" borderId="47" xfId="42" applyFont="1" applyBorder="1">
      <alignment/>
      <protection/>
    </xf>
    <xf numFmtId="173" fontId="2" fillId="0" borderId="28" xfId="42" applyNumberFormat="1" applyFont="1" applyBorder="1" applyAlignment="1">
      <alignment horizontal="right" vertical="top"/>
      <protection/>
    </xf>
    <xf numFmtId="173" fontId="2" fillId="38" borderId="21" xfId="42" applyNumberFormat="1" applyFont="1" applyFill="1" applyBorder="1" applyAlignment="1">
      <alignment horizontal="right" vertical="top"/>
      <protection/>
    </xf>
    <xf numFmtId="0" fontId="0" fillId="38" borderId="28" xfId="42" applyFont="1" applyFill="1" applyBorder="1">
      <alignment/>
      <protection/>
    </xf>
    <xf numFmtId="179" fontId="2" fillId="0" borderId="21" xfId="42" applyNumberFormat="1" applyFont="1" applyBorder="1" applyAlignment="1">
      <alignment horizontal="right" vertical="top"/>
      <protection/>
    </xf>
    <xf numFmtId="173" fontId="2" fillId="0" borderId="21" xfId="42" applyNumberFormat="1" applyFont="1" applyBorder="1" applyAlignment="1">
      <alignment horizontal="right" vertical="top"/>
      <protection/>
    </xf>
    <xf numFmtId="186" fontId="2" fillId="38" borderId="27" xfId="42" applyNumberFormat="1" applyFont="1" applyFill="1" applyBorder="1" applyAlignment="1">
      <alignment horizontal="right" vertical="top"/>
      <protection/>
    </xf>
    <xf numFmtId="173" fontId="2" fillId="38" borderId="27" xfId="42" applyNumberFormat="1" applyFont="1" applyFill="1" applyBorder="1" applyAlignment="1">
      <alignment horizontal="right" vertical="top"/>
      <protection/>
    </xf>
    <xf numFmtId="186" fontId="2" fillId="0" borderId="20" xfId="42" applyNumberFormat="1" applyFont="1" applyBorder="1" applyAlignment="1">
      <alignment horizontal="right" vertical="top"/>
      <protection/>
    </xf>
    <xf numFmtId="186" fontId="20" fillId="37" borderId="20" xfId="42" applyNumberFormat="1" applyFont="1" applyFill="1" applyBorder="1" applyAlignment="1">
      <alignment horizontal="right" vertical="top"/>
      <protection/>
    </xf>
    <xf numFmtId="186" fontId="2" fillId="38" borderId="21" xfId="42" applyNumberFormat="1" applyFont="1" applyFill="1" applyBorder="1" applyAlignment="1">
      <alignment horizontal="right" vertical="top"/>
      <protection/>
    </xf>
    <xf numFmtId="186" fontId="2" fillId="38" borderId="20" xfId="42" applyNumberFormat="1" applyFont="1" applyFill="1" applyBorder="1" applyAlignment="1">
      <alignment horizontal="right" vertical="top"/>
      <protection/>
    </xf>
    <xf numFmtId="10" fontId="3" fillId="0" borderId="0" xfId="0" applyNumberFormat="1" applyFont="1" applyAlignment="1">
      <alignment/>
    </xf>
    <xf numFmtId="179" fontId="2" fillId="38" borderId="20" xfId="42" applyNumberFormat="1" applyFont="1" applyFill="1" applyBorder="1" applyAlignment="1">
      <alignment horizontal="right" vertical="top"/>
      <protection/>
    </xf>
    <xf numFmtId="179" fontId="21" fillId="0" borderId="22" xfId="42" applyNumberFormat="1" applyFont="1" applyBorder="1" applyAlignment="1">
      <alignment horizontal="right" vertical="top"/>
      <protection/>
    </xf>
    <xf numFmtId="10" fontId="6" fillId="0" borderId="0" xfId="0" applyNumberFormat="1" applyFont="1" applyAlignment="1">
      <alignment/>
    </xf>
    <xf numFmtId="0" fontId="22" fillId="0" borderId="0" xfId="0" applyFont="1" applyAlignment="1">
      <alignment/>
    </xf>
    <xf numFmtId="186" fontId="20" fillId="37" borderId="28" xfId="42" applyNumberFormat="1" applyFont="1" applyFill="1" applyBorder="1" applyAlignment="1">
      <alignment horizontal="right" vertical="top"/>
      <protection/>
    </xf>
    <xf numFmtId="180" fontId="2" fillId="0" borderId="28" xfId="42" applyNumberFormat="1" applyFont="1" applyBorder="1" applyAlignment="1">
      <alignment horizontal="right" vertical="top"/>
      <protection/>
    </xf>
    <xf numFmtId="2" fontId="2" fillId="0" borderId="28" xfId="42" applyNumberFormat="1" applyFont="1" applyBorder="1" applyAlignment="1">
      <alignment horizontal="right" vertical="top"/>
      <protection/>
    </xf>
    <xf numFmtId="179" fontId="2" fillId="38" borderId="11" xfId="42" applyNumberFormat="1" applyFont="1" applyFill="1" applyBorder="1" applyAlignment="1">
      <alignment horizontal="right" vertical="top"/>
      <protection/>
    </xf>
    <xf numFmtId="0" fontId="0" fillId="38" borderId="16" xfId="0" applyFill="1" applyBorder="1" applyAlignment="1">
      <alignment/>
    </xf>
    <xf numFmtId="182" fontId="2" fillId="38" borderId="28" xfId="42" applyNumberFormat="1" applyFont="1" applyFill="1" applyBorder="1" applyAlignment="1">
      <alignment horizontal="right" vertical="top"/>
      <protection/>
    </xf>
    <xf numFmtId="182" fontId="20" fillId="37" borderId="28" xfId="42" applyNumberFormat="1" applyFont="1" applyFill="1" applyBorder="1" applyAlignment="1">
      <alignment horizontal="right" vertical="top"/>
      <protection/>
    </xf>
    <xf numFmtId="2" fontId="20" fillId="37" borderId="20" xfId="42" applyNumberFormat="1" applyFont="1" applyFill="1" applyBorder="1" applyAlignment="1">
      <alignment horizontal="right" vertical="top"/>
      <protection/>
    </xf>
    <xf numFmtId="0" fontId="2" fillId="38" borderId="22" xfId="42" applyFont="1" applyFill="1" applyBorder="1" applyAlignment="1">
      <alignment horizontal="left" vertical="top"/>
      <protection/>
    </xf>
    <xf numFmtId="0" fontId="2" fillId="0" borderId="22" xfId="42" applyFont="1" applyBorder="1" applyAlignment="1">
      <alignment horizontal="left" vertical="top"/>
      <protection/>
    </xf>
    <xf numFmtId="0" fontId="2" fillId="0" borderId="23" xfId="42" applyFont="1" applyBorder="1" applyAlignment="1">
      <alignment horizontal="left" vertical="top"/>
      <protection/>
    </xf>
    <xf numFmtId="0" fontId="2" fillId="0" borderId="25" xfId="42" applyFont="1" applyBorder="1" applyAlignment="1">
      <alignment horizontal="left" vertical="top"/>
      <protection/>
    </xf>
    <xf numFmtId="0" fontId="2" fillId="0" borderId="49" xfId="42" applyFont="1" applyBorder="1" applyAlignment="1">
      <alignment horizontal="left" vertical="top"/>
      <protection/>
    </xf>
    <xf numFmtId="0" fontId="2" fillId="0" borderId="52" xfId="42" applyFont="1" applyBorder="1" applyAlignment="1">
      <alignment horizontal="left" vertical="top"/>
      <protection/>
    </xf>
    <xf numFmtId="0" fontId="2" fillId="0" borderId="51" xfId="42" applyFont="1" applyBorder="1" applyAlignment="1">
      <alignment horizontal="left" vertical="top"/>
      <protection/>
    </xf>
    <xf numFmtId="172" fontId="19" fillId="37" borderId="55" xfId="42" applyNumberFormat="1" applyFont="1" applyFill="1" applyBorder="1" applyAlignment="1">
      <alignment horizontal="left" vertical="top"/>
      <protection/>
    </xf>
    <xf numFmtId="0" fontId="0" fillId="0" borderId="11" xfId="42" applyFont="1" applyBorder="1">
      <alignment/>
      <protection/>
    </xf>
    <xf numFmtId="176" fontId="2" fillId="0" borderId="21" xfId="42" applyNumberFormat="1" applyFont="1" applyBorder="1" applyAlignment="1">
      <alignment horizontal="right" vertical="top"/>
      <protection/>
    </xf>
    <xf numFmtId="0" fontId="2" fillId="38" borderId="29" xfId="42" applyFont="1" applyFill="1" applyBorder="1" applyAlignment="1">
      <alignment horizontal="left" vertical="top"/>
      <protection/>
    </xf>
    <xf numFmtId="173" fontId="2" fillId="38" borderId="28" xfId="42" applyNumberFormat="1" applyFont="1" applyFill="1" applyBorder="1" applyAlignment="1">
      <alignment horizontal="right" vertical="top"/>
      <protection/>
    </xf>
    <xf numFmtId="4" fontId="6" fillId="0" borderId="47" xfId="59" applyNumberFormat="1" applyFont="1" applyBorder="1">
      <alignment/>
      <protection/>
    </xf>
    <xf numFmtId="0" fontId="0" fillId="0" borderId="17" xfId="42" applyFont="1" applyBorder="1">
      <alignment/>
      <protection/>
    </xf>
    <xf numFmtId="0" fontId="2" fillId="38" borderId="23" xfId="42" applyFont="1" applyFill="1" applyBorder="1" applyAlignment="1">
      <alignment horizontal="left" vertical="top"/>
      <protection/>
    </xf>
    <xf numFmtId="172" fontId="19" fillId="37" borderId="54" xfId="42" applyNumberFormat="1" applyFont="1" applyFill="1" applyBorder="1" applyAlignment="1">
      <alignment horizontal="left" vertical="top"/>
      <protection/>
    </xf>
    <xf numFmtId="181" fontId="19" fillId="37" borderId="54" xfId="42" applyNumberFormat="1" applyFont="1" applyFill="1" applyBorder="1" applyAlignment="1">
      <alignment horizontal="left" vertical="top"/>
      <protection/>
    </xf>
    <xf numFmtId="0" fontId="6" fillId="0" borderId="47" xfId="42" applyFont="1" applyBorder="1">
      <alignment/>
      <protection/>
    </xf>
    <xf numFmtId="4" fontId="6" fillId="0" borderId="47" xfId="42" applyNumberFormat="1" applyFont="1" applyBorder="1">
      <alignment/>
      <protection/>
    </xf>
    <xf numFmtId="181" fontId="19" fillId="37" borderId="56" xfId="42" applyNumberFormat="1" applyFont="1" applyFill="1" applyBorder="1" applyAlignment="1">
      <alignment horizontal="left" vertical="top"/>
      <protection/>
    </xf>
    <xf numFmtId="0" fontId="2" fillId="0" borderId="29" xfId="42" applyFont="1" applyBorder="1" applyAlignment="1">
      <alignment horizontal="left" vertical="top"/>
      <protection/>
    </xf>
    <xf numFmtId="0" fontId="2" fillId="38" borderId="25" xfId="42" applyFont="1" applyFill="1" applyBorder="1" applyAlignment="1">
      <alignment horizontal="left" vertical="top"/>
      <protection/>
    </xf>
    <xf numFmtId="0" fontId="0" fillId="37" borderId="54" xfId="42" applyFont="1" applyFill="1" applyBorder="1">
      <alignment/>
      <protection/>
    </xf>
    <xf numFmtId="181" fontId="19" fillId="37" borderId="16" xfId="42" applyNumberFormat="1" applyFont="1" applyFill="1" applyBorder="1" applyAlignment="1">
      <alignment horizontal="left" vertical="top"/>
      <protection/>
    </xf>
    <xf numFmtId="2" fontId="2" fillId="0" borderId="10" xfId="42" applyNumberFormat="1" applyFont="1" applyBorder="1" applyAlignment="1">
      <alignment horizontal="right" vertical="top"/>
      <protection/>
    </xf>
    <xf numFmtId="180" fontId="2" fillId="0" borderId="10" xfId="42" applyNumberFormat="1" applyFont="1" applyBorder="1" applyAlignment="1">
      <alignment horizontal="right" vertical="top"/>
      <protection/>
    </xf>
    <xf numFmtId="0" fontId="2" fillId="0" borderId="47" xfId="42" applyFont="1" applyBorder="1" applyAlignment="1">
      <alignment horizontal="left" vertical="top"/>
      <protection/>
    </xf>
    <xf numFmtId="0" fontId="2" fillId="38" borderId="49" xfId="42" applyFont="1" applyFill="1" applyBorder="1" applyAlignment="1">
      <alignment horizontal="left" vertical="top"/>
      <protection/>
    </xf>
    <xf numFmtId="0" fontId="2" fillId="38" borderId="52" xfId="42" applyFont="1" applyFill="1" applyBorder="1" applyAlignment="1">
      <alignment horizontal="left" vertical="top"/>
      <protection/>
    </xf>
    <xf numFmtId="0" fontId="2" fillId="38" borderId="51" xfId="42" applyFont="1" applyFill="1" applyBorder="1" applyAlignment="1">
      <alignment horizontal="left" vertical="top"/>
      <protection/>
    </xf>
    <xf numFmtId="0" fontId="0" fillId="37" borderId="16" xfId="0" applyFill="1" applyBorder="1" applyAlignment="1">
      <alignment/>
    </xf>
    <xf numFmtId="0" fontId="0" fillId="0" borderId="40" xfId="42" applyFont="1" applyBorder="1">
      <alignment/>
      <protection/>
    </xf>
    <xf numFmtId="186" fontId="2" fillId="0" borderId="27" xfId="42" applyNumberFormat="1" applyFont="1" applyBorder="1" applyAlignment="1">
      <alignment horizontal="right" vertical="top"/>
      <protection/>
    </xf>
    <xf numFmtId="186" fontId="21" fillId="0" borderId="47" xfId="42" applyNumberFormat="1" applyFont="1" applyBorder="1" applyAlignment="1">
      <alignment horizontal="right" vertical="top"/>
      <protection/>
    </xf>
    <xf numFmtId="182" fontId="2" fillId="0" borderId="28" xfId="42" applyNumberFormat="1" applyFont="1" applyBorder="1" applyAlignment="1">
      <alignment horizontal="right" vertical="top"/>
      <protection/>
    </xf>
    <xf numFmtId="173" fontId="21" fillId="0" borderId="47" xfId="42" applyNumberFormat="1" applyFont="1" applyBorder="1" applyAlignment="1">
      <alignment horizontal="right" vertical="top"/>
      <protection/>
    </xf>
    <xf numFmtId="182" fontId="21" fillId="0" borderId="47" xfId="42" applyNumberFormat="1" applyFont="1" applyBorder="1" applyAlignment="1">
      <alignment horizontal="right" vertical="top"/>
      <protection/>
    </xf>
    <xf numFmtId="179" fontId="2" fillId="0" borderId="28" xfId="42" applyNumberFormat="1" applyFont="1" applyBorder="1" applyAlignment="1">
      <alignment horizontal="right" vertical="top"/>
      <protection/>
    </xf>
    <xf numFmtId="176" fontId="2" fillId="0" borderId="28" xfId="42" applyNumberFormat="1" applyFont="1" applyBorder="1" applyAlignment="1">
      <alignment horizontal="right" vertical="top"/>
      <protection/>
    </xf>
    <xf numFmtId="179" fontId="21" fillId="0" borderId="47" xfId="42" applyNumberFormat="1" applyFont="1" applyBorder="1" applyAlignment="1">
      <alignment horizontal="right" vertical="top"/>
      <protection/>
    </xf>
    <xf numFmtId="182" fontId="2" fillId="0" borderId="47" xfId="42" applyNumberFormat="1" applyFont="1" applyBorder="1" applyAlignment="1">
      <alignment horizontal="right" vertical="top"/>
      <protection/>
    </xf>
    <xf numFmtId="173" fontId="2" fillId="0" borderId="47" xfId="42" applyNumberFormat="1" applyFont="1" applyBorder="1" applyAlignment="1">
      <alignment horizontal="right" vertical="top"/>
      <protection/>
    </xf>
    <xf numFmtId="179" fontId="2" fillId="0" borderId="27" xfId="42" applyNumberFormat="1" applyFont="1" applyBorder="1" applyAlignment="1">
      <alignment horizontal="right" vertical="top"/>
      <protection/>
    </xf>
    <xf numFmtId="179" fontId="2" fillId="0" borderId="47" xfId="42" applyNumberFormat="1" applyFont="1" applyBorder="1" applyAlignment="1">
      <alignment horizontal="right" vertical="top"/>
      <protection/>
    </xf>
    <xf numFmtId="186" fontId="2" fillId="38" borderId="16" xfId="42" applyNumberFormat="1" applyFont="1" applyFill="1" applyBorder="1" applyAlignment="1">
      <alignment horizontal="right" vertical="top"/>
      <protection/>
    </xf>
    <xf numFmtId="173" fontId="2" fillId="38" borderId="16" xfId="42" applyNumberFormat="1" applyFont="1" applyFill="1" applyBorder="1" applyAlignment="1">
      <alignment horizontal="right" vertical="top"/>
      <protection/>
    </xf>
    <xf numFmtId="2" fontId="2" fillId="0" borderId="27" xfId="42" applyNumberFormat="1" applyFont="1" applyBorder="1" applyAlignment="1">
      <alignment horizontal="right" vertical="top"/>
      <protection/>
    </xf>
    <xf numFmtId="179" fontId="21" fillId="0" borderId="47" xfId="42" applyNumberFormat="1" applyFont="1" applyBorder="1" applyAlignment="1">
      <alignment horizontal="right" vertical="top"/>
      <protection/>
    </xf>
    <xf numFmtId="176" fontId="21" fillId="0" borderId="47" xfId="42" applyNumberFormat="1" applyFont="1" applyBorder="1" applyAlignment="1">
      <alignment horizontal="right" vertical="top"/>
      <protection/>
    </xf>
    <xf numFmtId="2" fontId="21" fillId="0" borderId="47" xfId="42" applyNumberFormat="1" applyFont="1" applyBorder="1" applyAlignment="1">
      <alignment horizontal="right" vertical="top"/>
      <protection/>
    </xf>
    <xf numFmtId="0" fontId="22" fillId="0" borderId="16" xfId="42" applyFont="1" applyBorder="1">
      <alignment/>
      <protection/>
    </xf>
    <xf numFmtId="0" fontId="22" fillId="0" borderId="17" xfId="42" applyFont="1" applyBorder="1">
      <alignment/>
      <protection/>
    </xf>
    <xf numFmtId="0" fontId="2" fillId="0" borderId="11" xfId="42" applyFont="1" applyBorder="1" applyAlignment="1">
      <alignment horizontal="left" vertical="top"/>
      <protection/>
    </xf>
    <xf numFmtId="0" fontId="2" fillId="0" borderId="16" xfId="42" applyFont="1" applyBorder="1" applyAlignment="1">
      <alignment horizontal="left" vertical="top"/>
      <protection/>
    </xf>
    <xf numFmtId="0" fontId="2" fillId="0" borderId="17" xfId="42" applyFont="1" applyBorder="1" applyAlignment="1">
      <alignment horizontal="left" vertical="top"/>
      <protection/>
    </xf>
    <xf numFmtId="0" fontId="2" fillId="38" borderId="16" xfId="42" applyFont="1" applyFill="1" applyBorder="1" applyAlignment="1">
      <alignment horizontal="left" vertical="top"/>
      <protection/>
    </xf>
    <xf numFmtId="0" fontId="2" fillId="38" borderId="17" xfId="42" applyFont="1" applyFill="1" applyBorder="1" applyAlignment="1">
      <alignment horizontal="left" vertical="top"/>
      <protection/>
    </xf>
    <xf numFmtId="180" fontId="2" fillId="0" borderId="21" xfId="42" applyNumberFormat="1" applyFont="1" applyBorder="1" applyAlignment="1">
      <alignment horizontal="right" vertical="top"/>
      <protection/>
    </xf>
    <xf numFmtId="186" fontId="20" fillId="37" borderId="21" xfId="42" applyNumberFormat="1" applyFont="1" applyFill="1" applyBorder="1" applyAlignment="1">
      <alignment horizontal="right" vertical="top"/>
      <protection/>
    </xf>
    <xf numFmtId="179" fontId="20" fillId="37" borderId="21" xfId="42" applyNumberFormat="1" applyFont="1" applyFill="1" applyBorder="1" applyAlignment="1">
      <alignment horizontal="right" vertical="top"/>
      <protection/>
    </xf>
    <xf numFmtId="176" fontId="20" fillId="37" borderId="20" xfId="42" applyNumberFormat="1" applyFont="1" applyFill="1" applyBorder="1" applyAlignment="1">
      <alignment horizontal="right" vertical="top"/>
      <protection/>
    </xf>
    <xf numFmtId="181" fontId="19" fillId="37" borderId="11" xfId="42" applyNumberFormat="1" applyFont="1" applyFill="1" applyBorder="1" applyAlignment="1">
      <alignment horizontal="left" vertical="top"/>
      <protection/>
    </xf>
    <xf numFmtId="182" fontId="20" fillId="37" borderId="11" xfId="42" applyNumberFormat="1" applyFont="1" applyFill="1" applyBorder="1" applyAlignment="1">
      <alignment horizontal="right" vertical="top"/>
      <protection/>
    </xf>
    <xf numFmtId="179" fontId="20" fillId="37" borderId="11" xfId="42" applyNumberFormat="1" applyFont="1" applyFill="1" applyBorder="1" applyAlignment="1">
      <alignment horizontal="right" vertical="top"/>
      <protection/>
    </xf>
    <xf numFmtId="0" fontId="2" fillId="38" borderId="27" xfId="42" applyFont="1" applyFill="1" applyBorder="1" applyAlignment="1">
      <alignment horizontal="left" vertical="top"/>
      <protection/>
    </xf>
    <xf numFmtId="173" fontId="20" fillId="37" borderId="28" xfId="42" applyNumberFormat="1" applyFont="1" applyFill="1" applyBorder="1" applyAlignment="1">
      <alignment horizontal="right" vertical="top"/>
      <protection/>
    </xf>
    <xf numFmtId="179" fontId="21" fillId="0" borderId="47" xfId="42" applyNumberFormat="1" applyFont="1" applyFill="1" applyBorder="1" applyAlignment="1">
      <alignment horizontal="right" vertical="top"/>
      <protection/>
    </xf>
    <xf numFmtId="176" fontId="21" fillId="0" borderId="47" xfId="42" applyNumberFormat="1" applyFont="1" applyFill="1" applyBorder="1" applyAlignment="1">
      <alignment horizontal="right" vertical="top"/>
      <protection/>
    </xf>
    <xf numFmtId="0" fontId="2" fillId="0" borderId="27" xfId="42" applyFont="1" applyBorder="1" applyAlignment="1">
      <alignment horizontal="left" vertical="top"/>
      <protection/>
    </xf>
    <xf numFmtId="176" fontId="2" fillId="0" borderId="27" xfId="42" applyNumberFormat="1" applyFont="1" applyBorder="1" applyAlignment="1">
      <alignment horizontal="right" vertical="top"/>
      <protection/>
    </xf>
    <xf numFmtId="176" fontId="21" fillId="0" borderId="47" xfId="42" applyNumberFormat="1" applyFont="1" applyFill="1" applyBorder="1" applyAlignment="1">
      <alignment horizontal="right" vertical="top"/>
      <protection/>
    </xf>
    <xf numFmtId="180" fontId="2" fillId="0" borderId="27" xfId="42" applyNumberFormat="1" applyFont="1" applyBorder="1" applyAlignment="1">
      <alignment horizontal="right" vertical="top"/>
      <protection/>
    </xf>
    <xf numFmtId="179" fontId="2" fillId="38" borderId="16" xfId="42" applyNumberFormat="1" applyFont="1" applyFill="1" applyBorder="1" applyAlignment="1">
      <alignment horizontal="right" vertical="top"/>
      <protection/>
    </xf>
    <xf numFmtId="173" fontId="21" fillId="0" borderId="47" xfId="42" applyNumberFormat="1" applyFont="1" applyFill="1" applyBorder="1" applyAlignment="1">
      <alignment horizontal="right" vertical="top"/>
      <protection/>
    </xf>
    <xf numFmtId="176" fontId="25" fillId="0" borderId="10" xfId="42" applyNumberFormat="1" applyFont="1" applyFill="1" applyBorder="1" applyAlignment="1">
      <alignment horizontal="right" vertical="top"/>
      <protection/>
    </xf>
    <xf numFmtId="186" fontId="1" fillId="0" borderId="0" xfId="42" applyNumberFormat="1" applyFont="1" applyAlignment="1">
      <alignment horizontal="right" vertical="top"/>
      <protection/>
    </xf>
    <xf numFmtId="182" fontId="21" fillId="0" borderId="49" xfId="42" applyNumberFormat="1" applyFont="1" applyBorder="1" applyAlignment="1">
      <alignment horizontal="right" vertical="top"/>
      <protection/>
    </xf>
    <xf numFmtId="182" fontId="21" fillId="0" borderId="47" xfId="42" applyNumberFormat="1" applyFont="1" applyBorder="1" applyAlignment="1">
      <alignment horizontal="right" vertical="top"/>
      <protection/>
    </xf>
    <xf numFmtId="179" fontId="21" fillId="0" borderId="49" xfId="42" applyNumberFormat="1" applyFont="1" applyBorder="1" applyAlignment="1">
      <alignment horizontal="right" vertical="top"/>
      <protection/>
    </xf>
    <xf numFmtId="0" fontId="2" fillId="0" borderId="58" xfId="42" applyFont="1" applyBorder="1" applyAlignment="1">
      <alignment horizontal="left" vertical="top"/>
      <protection/>
    </xf>
    <xf numFmtId="179" fontId="2" fillId="0" borderId="59" xfId="42" applyNumberFormat="1" applyFont="1" applyBorder="1" applyAlignment="1">
      <alignment horizontal="right" vertical="top"/>
      <protection/>
    </xf>
    <xf numFmtId="176" fontId="2" fillId="0" borderId="60" xfId="42" applyNumberFormat="1" applyFont="1" applyBorder="1" applyAlignment="1">
      <alignment horizontal="right" vertical="top"/>
      <protection/>
    </xf>
    <xf numFmtId="0" fontId="2" fillId="0" borderId="61" xfId="42" applyFont="1" applyBorder="1" applyAlignment="1">
      <alignment horizontal="left" vertical="top"/>
      <protection/>
    </xf>
    <xf numFmtId="0" fontId="0" fillId="0" borderId="62" xfId="42" applyFont="1" applyBorder="1">
      <alignment/>
      <protection/>
    </xf>
    <xf numFmtId="0" fontId="0" fillId="0" borderId="63" xfId="42" applyFont="1" applyBorder="1">
      <alignment/>
      <protection/>
    </xf>
    <xf numFmtId="0" fontId="2" fillId="38" borderId="58" xfId="42" applyFont="1" applyFill="1" applyBorder="1" applyAlignment="1">
      <alignment horizontal="left" vertical="top"/>
      <protection/>
    </xf>
    <xf numFmtId="182" fontId="2" fillId="38" borderId="59" xfId="42" applyNumberFormat="1" applyFont="1" applyFill="1" applyBorder="1" applyAlignment="1">
      <alignment horizontal="right" vertical="top"/>
      <protection/>
    </xf>
    <xf numFmtId="179" fontId="2" fillId="38" borderId="60" xfId="42" applyNumberFormat="1" applyFont="1" applyFill="1" applyBorder="1" applyAlignment="1">
      <alignment horizontal="right" vertical="top"/>
      <protection/>
    </xf>
    <xf numFmtId="0" fontId="2" fillId="38" borderId="61" xfId="42" applyFont="1" applyFill="1" applyBorder="1" applyAlignment="1">
      <alignment horizontal="left" vertical="top"/>
      <protection/>
    </xf>
    <xf numFmtId="0" fontId="0" fillId="38" borderId="62" xfId="42" applyFont="1" applyFill="1" applyBorder="1">
      <alignment/>
      <protection/>
    </xf>
    <xf numFmtId="0" fontId="0" fillId="38" borderId="63" xfId="42" applyFont="1" applyFill="1" applyBorder="1">
      <alignment/>
      <protection/>
    </xf>
    <xf numFmtId="180" fontId="21" fillId="0" borderId="47" xfId="42" applyNumberFormat="1" applyFont="1" applyBorder="1" applyAlignment="1">
      <alignment horizontal="right" vertical="top"/>
      <protection/>
    </xf>
    <xf numFmtId="182" fontId="21" fillId="0" borderId="22" xfId="42" applyNumberFormat="1" applyFont="1" applyBorder="1" applyAlignment="1">
      <alignment horizontal="right" vertical="top"/>
      <protection/>
    </xf>
    <xf numFmtId="182" fontId="2" fillId="0" borderId="22" xfId="42" applyNumberFormat="1" applyFont="1" applyBorder="1" applyAlignment="1">
      <alignment horizontal="right" vertical="top"/>
      <protection/>
    </xf>
    <xf numFmtId="182" fontId="21" fillId="0" borderId="23" xfId="42" applyNumberFormat="1" applyFont="1" applyBorder="1" applyAlignment="1">
      <alignment horizontal="right" vertical="top"/>
      <protection/>
    </xf>
    <xf numFmtId="0" fontId="0" fillId="0" borderId="54" xfId="42" applyFont="1" applyFill="1" applyBorder="1">
      <alignment/>
      <protection/>
    </xf>
    <xf numFmtId="182" fontId="21" fillId="0" borderId="23" xfId="42" applyNumberFormat="1" applyFont="1" applyFill="1" applyBorder="1" applyAlignment="1">
      <alignment horizontal="right" vertical="top"/>
      <protection/>
    </xf>
    <xf numFmtId="0" fontId="0" fillId="0" borderId="0" xfId="0" applyFill="1" applyAlignment="1">
      <alignment/>
    </xf>
    <xf numFmtId="10" fontId="3" fillId="0" borderId="0" xfId="0" applyNumberFormat="1" applyFont="1" applyFill="1" applyAlignment="1">
      <alignment/>
    </xf>
    <xf numFmtId="0" fontId="22" fillId="0" borderId="47" xfId="0" applyFont="1" applyBorder="1" applyAlignment="1">
      <alignment/>
    </xf>
    <xf numFmtId="172" fontId="19" fillId="37" borderId="56" xfId="42" applyNumberFormat="1" applyFont="1" applyFill="1" applyBorder="1" applyAlignment="1">
      <alignment horizontal="left" vertical="top"/>
      <protection/>
    </xf>
    <xf numFmtId="186" fontId="2" fillId="0" borderId="11" xfId="42" applyNumberFormat="1" applyFont="1" applyBorder="1" applyAlignment="1">
      <alignment horizontal="right" vertical="top"/>
      <protection/>
    </xf>
    <xf numFmtId="2" fontId="2" fillId="0" borderId="47" xfId="42" applyNumberFormat="1" applyFont="1" applyBorder="1" applyAlignment="1">
      <alignment horizontal="right" vertical="top"/>
      <protection/>
    </xf>
    <xf numFmtId="179" fontId="21" fillId="0" borderId="51" xfId="42" applyNumberFormat="1" applyFont="1" applyBorder="1" applyAlignment="1">
      <alignment horizontal="right" vertical="top"/>
      <protection/>
    </xf>
    <xf numFmtId="176" fontId="21" fillId="0" borderId="47" xfId="42" applyNumberFormat="1" applyFont="1" applyBorder="1" applyAlignment="1">
      <alignment horizontal="right" vertical="top"/>
      <protection/>
    </xf>
    <xf numFmtId="2" fontId="6" fillId="0" borderId="47" xfId="42" applyNumberFormat="1" applyFont="1" applyBorder="1">
      <alignment/>
      <protection/>
    </xf>
    <xf numFmtId="0" fontId="6" fillId="0" borderId="47" xfId="42" applyFont="1" applyBorder="1" applyAlignment="1">
      <alignment horizontal="right"/>
      <protection/>
    </xf>
    <xf numFmtId="186" fontId="2" fillId="0" borderId="21" xfId="42" applyNumberFormat="1" applyFont="1" applyBorder="1" applyAlignment="1">
      <alignment horizontal="right" vertical="top"/>
      <protection/>
    </xf>
    <xf numFmtId="173" fontId="21" fillId="0" borderId="47" xfId="42" applyNumberFormat="1" applyFont="1" applyBorder="1" applyAlignment="1">
      <alignment horizontal="right" vertical="top"/>
      <protection/>
    </xf>
    <xf numFmtId="180" fontId="2" fillId="0" borderId="47" xfId="42" applyNumberFormat="1" applyFont="1" applyBorder="1" applyAlignment="1">
      <alignment horizontal="right" vertical="top"/>
      <protection/>
    </xf>
    <xf numFmtId="0" fontId="21" fillId="0" borderId="18" xfId="42" applyFont="1" applyFill="1" applyBorder="1" applyAlignment="1">
      <alignment horizontal="left" vertical="top"/>
      <protection/>
    </xf>
    <xf numFmtId="0" fontId="2" fillId="0" borderId="64" xfId="42" applyFont="1" applyBorder="1" applyAlignment="1">
      <alignment horizontal="left" vertical="top"/>
      <protection/>
    </xf>
    <xf numFmtId="181" fontId="19" fillId="37" borderId="65" xfId="42" applyNumberFormat="1" applyFont="1" applyFill="1" applyBorder="1" applyAlignment="1">
      <alignment horizontal="left" vertical="top"/>
      <protection/>
    </xf>
    <xf numFmtId="0" fontId="2" fillId="0" borderId="66" xfId="42" applyFont="1" applyBorder="1" applyAlignment="1">
      <alignment horizontal="left" vertical="top"/>
      <protection/>
    </xf>
    <xf numFmtId="179" fontId="2" fillId="0" borderId="67" xfId="42" applyNumberFormat="1" applyFont="1" applyBorder="1" applyAlignment="1">
      <alignment horizontal="right" vertical="top"/>
      <protection/>
    </xf>
    <xf numFmtId="176" fontId="2" fillId="0" borderId="68" xfId="42" applyNumberFormat="1" applyFont="1" applyBorder="1" applyAlignment="1">
      <alignment horizontal="right" vertical="top"/>
      <protection/>
    </xf>
    <xf numFmtId="182" fontId="2" fillId="0" borderId="56" xfId="42" applyNumberFormat="1" applyFont="1" applyBorder="1" applyAlignment="1">
      <alignment horizontal="right" vertical="top"/>
      <protection/>
    </xf>
    <xf numFmtId="182" fontId="21" fillId="0" borderId="29" xfId="42" applyNumberFormat="1" applyFont="1" applyBorder="1" applyAlignment="1">
      <alignment horizontal="right" vertical="top"/>
      <protection/>
    </xf>
    <xf numFmtId="179" fontId="2" fillId="0" borderId="10" xfId="42" applyNumberFormat="1" applyFont="1" applyBorder="1" applyAlignment="1">
      <alignment horizontal="right" vertical="top"/>
      <protection/>
    </xf>
    <xf numFmtId="0" fontId="0" fillId="0" borderId="53" xfId="42" applyFont="1" applyBorder="1">
      <alignment/>
      <protection/>
    </xf>
    <xf numFmtId="173" fontId="2" fillId="0" borderId="59" xfId="42" applyNumberFormat="1" applyFont="1" applyBorder="1" applyAlignment="1">
      <alignment horizontal="right" vertical="top"/>
      <protection/>
    </xf>
    <xf numFmtId="182" fontId="2" fillId="0" borderId="60" xfId="42" applyNumberFormat="1" applyFont="1" applyBorder="1" applyAlignment="1">
      <alignment horizontal="right" vertical="top"/>
      <protection/>
    </xf>
    <xf numFmtId="173" fontId="2" fillId="0" borderId="67" xfId="42" applyNumberFormat="1" applyFont="1" applyBorder="1" applyAlignment="1">
      <alignment horizontal="right" vertical="top"/>
      <protection/>
    </xf>
    <xf numFmtId="173" fontId="2" fillId="0" borderId="68" xfId="42" applyNumberFormat="1" applyFont="1" applyBorder="1" applyAlignment="1">
      <alignment horizontal="right" vertical="top"/>
      <protection/>
    </xf>
    <xf numFmtId="0" fontId="2" fillId="38" borderId="66" xfId="42" applyFont="1" applyFill="1" applyBorder="1" applyAlignment="1">
      <alignment horizontal="left" vertical="top"/>
      <protection/>
    </xf>
    <xf numFmtId="182" fontId="2" fillId="38" borderId="67" xfId="42" applyNumberFormat="1" applyFont="1" applyFill="1" applyBorder="1" applyAlignment="1">
      <alignment horizontal="right" vertical="top"/>
      <protection/>
    </xf>
    <xf numFmtId="179" fontId="2" fillId="38" borderId="68" xfId="42" applyNumberFormat="1" applyFont="1" applyFill="1" applyBorder="1" applyAlignment="1">
      <alignment horizontal="right" vertical="top"/>
      <protection/>
    </xf>
    <xf numFmtId="0" fontId="2" fillId="38" borderId="11" xfId="42" applyFont="1" applyFill="1" applyBorder="1" applyAlignment="1">
      <alignment horizontal="left" vertical="top"/>
      <protection/>
    </xf>
    <xf numFmtId="2" fontId="2" fillId="38" borderId="11" xfId="42" applyNumberFormat="1" applyFont="1" applyFill="1" applyBorder="1" applyAlignment="1">
      <alignment horizontal="right" vertical="top"/>
      <protection/>
    </xf>
    <xf numFmtId="0" fontId="0" fillId="38" borderId="17" xfId="42" applyFont="1" applyFill="1" applyBorder="1">
      <alignment/>
      <protection/>
    </xf>
    <xf numFmtId="176" fontId="2" fillId="0" borderId="67" xfId="42" applyNumberFormat="1" applyFont="1" applyBorder="1" applyAlignment="1">
      <alignment horizontal="right" vertical="top"/>
      <protection/>
    </xf>
    <xf numFmtId="180" fontId="2" fillId="0" borderId="68" xfId="42" applyNumberFormat="1" applyFont="1" applyBorder="1" applyAlignment="1">
      <alignment horizontal="right" vertical="top"/>
      <protection/>
    </xf>
    <xf numFmtId="182" fontId="2" fillId="0" borderId="67" xfId="42" applyNumberFormat="1" applyFont="1" applyBorder="1" applyAlignment="1">
      <alignment horizontal="right" vertical="top"/>
      <protection/>
    </xf>
    <xf numFmtId="182" fontId="21" fillId="0" borderId="69" xfId="42" applyNumberFormat="1" applyFont="1" applyBorder="1" applyAlignment="1">
      <alignment horizontal="right" vertical="top"/>
      <protection/>
    </xf>
    <xf numFmtId="182" fontId="21" fillId="0" borderId="70" xfId="42" applyNumberFormat="1" applyFont="1" applyBorder="1" applyAlignment="1">
      <alignment horizontal="right" vertical="top"/>
      <protection/>
    </xf>
    <xf numFmtId="0" fontId="3" fillId="0" borderId="37" xfId="42" applyFont="1" applyBorder="1">
      <alignment/>
      <protection/>
    </xf>
    <xf numFmtId="4" fontId="3" fillId="0" borderId="48" xfId="42" applyNumberFormat="1" applyFont="1" applyBorder="1">
      <alignment/>
      <protection/>
    </xf>
    <xf numFmtId="0" fontId="3" fillId="0" borderId="40" xfId="42" applyFont="1" applyBorder="1">
      <alignment/>
      <protection/>
    </xf>
    <xf numFmtId="0" fontId="3" fillId="0" borderId="53" xfId="42" applyFont="1" applyBorder="1">
      <alignment/>
      <protection/>
    </xf>
    <xf numFmtId="4" fontId="3" fillId="0" borderId="50" xfId="42" applyNumberFormat="1" applyFont="1" applyBorder="1">
      <alignment/>
      <protection/>
    </xf>
    <xf numFmtId="0" fontId="3" fillId="0" borderId="71" xfId="42" applyFont="1" applyBorder="1">
      <alignment/>
      <protection/>
    </xf>
    <xf numFmtId="4" fontId="5" fillId="0" borderId="62" xfId="42" applyNumberFormat="1" applyFont="1" applyBorder="1">
      <alignment/>
      <protection/>
    </xf>
    <xf numFmtId="4" fontId="5" fillId="0" borderId="63" xfId="42" applyNumberFormat="1" applyFont="1" applyBorder="1">
      <alignment/>
      <protection/>
    </xf>
    <xf numFmtId="0" fontId="3" fillId="0" borderId="11" xfId="42" applyFont="1" applyBorder="1">
      <alignment/>
      <protection/>
    </xf>
    <xf numFmtId="4" fontId="5" fillId="0" borderId="11" xfId="42" applyNumberFormat="1" applyFont="1" applyBorder="1">
      <alignment/>
      <protection/>
    </xf>
    <xf numFmtId="4" fontId="3" fillId="0" borderId="49" xfId="42" applyNumberFormat="1" applyFont="1" applyBorder="1">
      <alignment/>
      <protection/>
    </xf>
    <xf numFmtId="4" fontId="3" fillId="0" borderId="52" xfId="42" applyNumberFormat="1" applyFont="1" applyBorder="1">
      <alignment/>
      <protection/>
    </xf>
    <xf numFmtId="4" fontId="3" fillId="0" borderId="51" xfId="42" applyNumberFormat="1" applyFont="1" applyBorder="1">
      <alignment/>
      <protection/>
    </xf>
    <xf numFmtId="182" fontId="21" fillId="0" borderId="72" xfId="42" applyNumberFormat="1" applyFont="1" applyBorder="1" applyAlignment="1">
      <alignment horizontal="right" vertical="top"/>
      <protection/>
    </xf>
    <xf numFmtId="182" fontId="2" fillId="0" borderId="73" xfId="42" applyNumberFormat="1" applyFont="1" applyBorder="1" applyAlignment="1">
      <alignment horizontal="right" vertical="top"/>
      <protection/>
    </xf>
    <xf numFmtId="0" fontId="2" fillId="0" borderId="10" xfId="42" applyFont="1" applyBorder="1" applyAlignment="1">
      <alignment horizontal="left" vertical="top"/>
      <protection/>
    </xf>
    <xf numFmtId="182" fontId="2" fillId="0" borderId="10" xfId="42" applyNumberFormat="1" applyFont="1" applyBorder="1" applyAlignment="1">
      <alignment horizontal="right" vertical="top"/>
      <protection/>
    </xf>
    <xf numFmtId="179" fontId="0" fillId="0" borderId="0" xfId="0" applyNumberFormat="1" applyAlignment="1">
      <alignment/>
    </xf>
    <xf numFmtId="182" fontId="21" fillId="0" borderId="25" xfId="42" applyNumberFormat="1" applyFont="1" applyBorder="1" applyAlignment="1">
      <alignment horizontal="right" vertical="top"/>
      <protection/>
    </xf>
    <xf numFmtId="4" fontId="21" fillId="0" borderId="47" xfId="42" applyNumberFormat="1" applyFont="1" applyFill="1" applyBorder="1" applyAlignment="1">
      <alignment horizontal="right" vertical="top"/>
      <protection/>
    </xf>
    <xf numFmtId="4" fontId="24" fillId="0" borderId="51" xfId="0" applyNumberFormat="1" applyFont="1" applyBorder="1" applyAlignment="1">
      <alignment/>
    </xf>
    <xf numFmtId="4" fontId="21" fillId="0" borderId="47" xfId="42" applyNumberFormat="1" applyFont="1" applyFill="1" applyBorder="1" applyAlignment="1">
      <alignment horizontal="right" vertical="top"/>
      <protection/>
    </xf>
    <xf numFmtId="0" fontId="3" fillId="0" borderId="52" xfId="0" applyFont="1" applyBorder="1" applyAlignment="1">
      <alignment/>
    </xf>
    <xf numFmtId="0" fontId="21" fillId="0" borderId="19" xfId="42" applyFont="1" applyBorder="1" applyAlignment="1">
      <alignment horizontal="left" vertical="top" wrapText="1"/>
      <protection/>
    </xf>
    <xf numFmtId="0" fontId="22" fillId="0" borderId="18" xfId="0" applyFont="1" applyBorder="1" applyAlignment="1">
      <alignment vertical="top" wrapText="1"/>
    </xf>
    <xf numFmtId="0" fontId="21" fillId="0" borderId="18" xfId="42" applyFont="1" applyBorder="1" applyAlignment="1">
      <alignment horizontal="left" vertical="top" wrapText="1"/>
      <protection/>
    </xf>
    <xf numFmtId="0" fontId="21" fillId="0" borderId="18" xfId="42" applyFont="1" applyBorder="1" applyAlignment="1">
      <alignment horizontal="left" vertical="center" wrapText="1"/>
      <protection/>
    </xf>
    <xf numFmtId="0" fontId="22" fillId="0" borderId="18" xfId="0" applyFont="1" applyBorder="1" applyAlignment="1">
      <alignment vertical="center" wrapText="1"/>
    </xf>
    <xf numFmtId="0" fontId="21" fillId="0" borderId="26" xfId="42" applyFont="1" applyBorder="1" applyAlignment="1">
      <alignment horizontal="left" vertical="top" wrapText="1"/>
      <protection/>
    </xf>
    <xf numFmtId="0" fontId="21" fillId="0" borderId="18" xfId="42" applyFont="1" applyFill="1" applyBorder="1" applyAlignment="1">
      <alignment horizontal="left" vertical="top" wrapText="1"/>
      <protection/>
    </xf>
    <xf numFmtId="0" fontId="21" fillId="0" borderId="57" xfId="42" applyFont="1" applyBorder="1" applyAlignment="1">
      <alignment horizontal="left" vertical="top" wrapText="1"/>
      <protection/>
    </xf>
    <xf numFmtId="0" fontId="21" fillId="0" borderId="48" xfId="42" applyFont="1" applyBorder="1" applyAlignment="1">
      <alignment horizontal="left" vertical="top" wrapText="1"/>
      <protection/>
    </xf>
    <xf numFmtId="0" fontId="0" fillId="0" borderId="48" xfId="0" applyBorder="1" applyAlignment="1">
      <alignment vertical="top" wrapText="1"/>
    </xf>
    <xf numFmtId="0" fontId="0" fillId="0" borderId="18" xfId="0" applyBorder="1" applyAlignment="1">
      <alignment vertical="top" wrapText="1"/>
    </xf>
    <xf numFmtId="0" fontId="26" fillId="0" borderId="18" xfId="42" applyFont="1" applyBorder="1" applyAlignment="1">
      <alignment horizontal="left" vertical="top" wrapText="1"/>
      <protection/>
    </xf>
    <xf numFmtId="0" fontId="22" fillId="0" borderId="18" xfId="0" applyFont="1" applyBorder="1" applyAlignment="1">
      <alignment wrapText="1"/>
    </xf>
    <xf numFmtId="0" fontId="21" fillId="0" borderId="57" xfId="42" applyFont="1" applyBorder="1" applyAlignment="1">
      <alignment horizontal="left" vertical="top"/>
      <protection/>
    </xf>
    <xf numFmtId="0" fontId="21" fillId="0" borderId="26" xfId="42" applyFont="1" applyBorder="1" applyAlignment="1">
      <alignment horizontal="left" vertical="top"/>
      <protection/>
    </xf>
    <xf numFmtId="0" fontId="21" fillId="0" borderId="57" xfId="42" applyFont="1" applyFill="1" applyBorder="1" applyAlignment="1">
      <alignment horizontal="left" vertical="top" wrapText="1"/>
      <protection/>
    </xf>
    <xf numFmtId="0" fontId="21" fillId="0" borderId="26" xfId="42" applyFont="1" applyFill="1" applyBorder="1" applyAlignment="1">
      <alignment horizontal="left" vertical="top" wrapText="1"/>
      <protection/>
    </xf>
    <xf numFmtId="0" fontId="21" fillId="0" borderId="19" xfId="42" applyFont="1" applyBorder="1" applyAlignment="1">
      <alignment horizontal="left" vertical="top"/>
      <protection/>
    </xf>
    <xf numFmtId="0" fontId="21" fillId="0" borderId="18" xfId="42" applyFont="1" applyBorder="1" applyAlignment="1">
      <alignment horizontal="left" vertical="top"/>
      <protection/>
    </xf>
    <xf numFmtId="0" fontId="21" fillId="0" borderId="56" xfId="42" applyFont="1" applyBorder="1" applyAlignment="1">
      <alignment horizontal="left" vertical="top"/>
      <protection/>
    </xf>
    <xf numFmtId="0" fontId="21" fillId="0" borderId="30" xfId="42" applyFont="1" applyBorder="1" applyAlignment="1">
      <alignment horizontal="left" vertical="top"/>
      <protection/>
    </xf>
    <xf numFmtId="0" fontId="22" fillId="0" borderId="48" xfId="0" applyFont="1" applyBorder="1" applyAlignment="1">
      <alignment vertical="top" wrapText="1"/>
    </xf>
    <xf numFmtId="0" fontId="21" fillId="0" borderId="18" xfId="42" applyFont="1" applyFill="1" applyBorder="1" applyAlignment="1">
      <alignment horizontal="left" vertical="top" wrapText="1"/>
      <protection/>
    </xf>
    <xf numFmtId="0" fontId="6" fillId="0" borderId="18" xfId="42" applyFont="1" applyBorder="1" applyAlignment="1">
      <alignment wrapText="1"/>
      <protection/>
    </xf>
    <xf numFmtId="0" fontId="21" fillId="0" borderId="50" xfId="42" applyFont="1" applyFill="1" applyBorder="1" applyAlignment="1">
      <alignment horizontal="left" vertical="top" wrapText="1"/>
      <protection/>
    </xf>
    <xf numFmtId="0" fontId="23" fillId="0" borderId="50" xfId="0" applyFont="1" applyBorder="1" applyAlignment="1">
      <alignment vertical="top" wrapText="1"/>
    </xf>
    <xf numFmtId="0" fontId="21" fillId="0" borderId="18" xfId="42" applyFont="1" applyFill="1" applyBorder="1" applyAlignment="1">
      <alignment horizontal="left" vertical="top"/>
      <protection/>
    </xf>
    <xf numFmtId="0" fontId="0" fillId="0" borderId="18" xfId="0" applyBorder="1" applyAlignment="1">
      <alignment vertical="top"/>
    </xf>
    <xf numFmtId="0" fontId="23" fillId="0" borderId="18" xfId="0" applyFont="1" applyBorder="1" applyAlignment="1">
      <alignment vertical="top" wrapText="1"/>
    </xf>
    <xf numFmtId="0" fontId="21" fillId="0" borderId="19" xfId="42" applyFont="1" applyFill="1" applyBorder="1" applyAlignment="1">
      <alignment horizontal="left" vertical="top" wrapText="1"/>
      <protection/>
    </xf>
    <xf numFmtId="0" fontId="21" fillId="0" borderId="19" xfId="42" applyFont="1" applyBorder="1" applyAlignment="1">
      <alignment horizontal="left" vertical="top" wrapText="1"/>
      <protection/>
    </xf>
    <xf numFmtId="0" fontId="0" fillId="0" borderId="18" xfId="0" applyBorder="1" applyAlignment="1">
      <alignment wrapText="1"/>
    </xf>
    <xf numFmtId="0" fontId="6" fillId="0" borderId="19" xfId="42" applyFont="1" applyBorder="1" applyAlignment="1">
      <alignment/>
      <protection/>
    </xf>
    <xf numFmtId="0" fontId="6" fillId="0" borderId="18" xfId="0" applyFont="1" applyBorder="1" applyAlignment="1">
      <alignment/>
    </xf>
    <xf numFmtId="0" fontId="6" fillId="0" borderId="19" xfId="42" applyFont="1" applyBorder="1" applyAlignment="1">
      <alignment wrapText="1"/>
      <protection/>
    </xf>
    <xf numFmtId="0" fontId="21" fillId="0" borderId="18" xfId="0" applyFont="1" applyBorder="1" applyAlignment="1">
      <alignment vertical="top" wrapText="1"/>
    </xf>
    <xf numFmtId="0" fontId="21" fillId="0" borderId="53" xfId="42" applyFont="1" applyBorder="1" applyAlignment="1">
      <alignment horizontal="left" vertical="top" wrapText="1"/>
      <protection/>
    </xf>
    <xf numFmtId="0" fontId="22" fillId="0" borderId="50" xfId="0" applyFont="1" applyBorder="1" applyAlignment="1">
      <alignment vertical="top" wrapText="1"/>
    </xf>
    <xf numFmtId="0" fontId="21" fillId="0" borderId="37" xfId="42" applyFont="1" applyBorder="1" applyAlignment="1">
      <alignment horizontal="left" vertical="top" wrapText="1"/>
      <protection/>
    </xf>
    <xf numFmtId="0" fontId="11" fillId="0" borderId="0" xfId="42" applyFont="1" applyAlignment="1">
      <alignment wrapText="1" readingOrder="1"/>
      <protection/>
    </xf>
    <xf numFmtId="0" fontId="4" fillId="0" borderId="0" xfId="0" applyFont="1" applyAlignment="1">
      <alignment wrapText="1" readingOrder="1"/>
    </xf>
    <xf numFmtId="0" fontId="0" fillId="0" borderId="0" xfId="0" applyFont="1" applyAlignment="1">
      <alignment wrapText="1"/>
    </xf>
    <xf numFmtId="0" fontId="0" fillId="0" borderId="0" xfId="0" applyAlignment="1">
      <alignment wrapText="1"/>
    </xf>
    <xf numFmtId="0" fontId="0" fillId="0" borderId="0" xfId="42" applyFont="1" applyAlignment="1">
      <alignment horizontal="left" wrapText="1"/>
      <protection/>
    </xf>
    <xf numFmtId="0" fontId="0" fillId="0" borderId="0" xfId="42" applyFont="1" applyAlignment="1">
      <alignment horizontal="left" vertical="center" wrapText="1"/>
      <protection/>
    </xf>
    <xf numFmtId="0" fontId="0" fillId="0" borderId="0" xfId="42" applyFont="1" applyAlignment="1">
      <alignment horizontal="left" vertical="center" wrapText="1"/>
      <protection/>
    </xf>
    <xf numFmtId="0" fontId="0" fillId="0" borderId="0" xfId="0" applyFont="1" applyAlignment="1">
      <alignment wrapText="1" readingOrder="1"/>
    </xf>
    <xf numFmtId="0" fontId="0" fillId="0" borderId="0" xfId="0" applyFont="1" applyAlignment="1">
      <alignment wrapText="1" readingOrder="1"/>
    </xf>
    <xf numFmtId="0" fontId="0" fillId="0" borderId="0" xfId="42" applyFont="1" applyAlignment="1">
      <alignment horizontal="left" wrapText="1"/>
      <protection/>
    </xf>
    <xf numFmtId="0" fontId="3" fillId="0" borderId="0" xfId="0" applyFont="1" applyAlignment="1">
      <alignment wrapText="1" readingOrder="1"/>
    </xf>
    <xf numFmtId="0" fontId="3" fillId="0" borderId="0" xfId="42" applyFont="1" applyBorder="1" applyAlignment="1">
      <alignment horizontal="left" vertical="top" wrapText="1"/>
      <protection/>
    </xf>
    <xf numFmtId="0" fontId="3" fillId="0" borderId="0" xfId="0" applyFont="1" applyBorder="1" applyAlignment="1">
      <alignment horizontal="left" vertical="top" wrapText="1"/>
    </xf>
    <xf numFmtId="0" fontId="0" fillId="0" borderId="0" xfId="0" applyAlignment="1">
      <alignment vertical="top" wrapText="1"/>
    </xf>
    <xf numFmtId="0" fontId="3" fillId="0" borderId="37" xfId="44" applyFont="1" applyBorder="1" applyAlignment="1">
      <alignment wrapText="1"/>
      <protection/>
    </xf>
    <xf numFmtId="0" fontId="3" fillId="0" borderId="48" xfId="44" applyFont="1" applyBorder="1" applyAlignment="1">
      <alignment wrapText="1"/>
      <protection/>
    </xf>
    <xf numFmtId="0" fontId="3" fillId="0" borderId="40" xfId="44" applyFont="1" applyBorder="1" applyAlignment="1">
      <alignment wrapText="1"/>
      <protection/>
    </xf>
    <xf numFmtId="0" fontId="3" fillId="0" borderId="0" xfId="44" applyFont="1" applyBorder="1" applyAlignment="1">
      <alignment wrapText="1"/>
      <protection/>
    </xf>
    <xf numFmtId="0" fontId="3" fillId="0" borderId="0" xfId="0" applyFont="1" applyAlignment="1">
      <alignment wrapText="1"/>
    </xf>
    <xf numFmtId="0" fontId="21" fillId="0" borderId="26" xfId="42" applyFont="1" applyBorder="1" applyAlignment="1">
      <alignment horizontal="left" vertical="top" wrapText="1"/>
      <protection/>
    </xf>
    <xf numFmtId="0" fontId="21" fillId="0" borderId="26" xfId="42" applyFont="1" applyBorder="1" applyAlignment="1">
      <alignment horizontal="left" vertical="top"/>
      <protection/>
    </xf>
    <xf numFmtId="0" fontId="22" fillId="0" borderId="26" xfId="0" applyFont="1" applyBorder="1" applyAlignment="1">
      <alignment vertical="top"/>
    </xf>
    <xf numFmtId="0" fontId="22" fillId="0" borderId="26" xfId="0" applyFont="1" applyBorder="1" applyAlignment="1">
      <alignment vertical="top" wrapText="1"/>
    </xf>
    <xf numFmtId="0" fontId="21" fillId="0" borderId="26" xfId="42" applyFont="1" applyBorder="1" applyAlignment="1">
      <alignment vertical="top" wrapText="1"/>
      <protection/>
    </xf>
    <xf numFmtId="0" fontId="21" fillId="0" borderId="18" xfId="42" applyFont="1" applyBorder="1" applyAlignment="1">
      <alignment horizontal="left" vertical="top"/>
      <protection/>
    </xf>
    <xf numFmtId="0" fontId="22" fillId="0" borderId="18" xfId="0" applyFont="1" applyBorder="1" applyAlignment="1">
      <alignment vertical="top"/>
    </xf>
    <xf numFmtId="0" fontId="21" fillId="0" borderId="74" xfId="42" applyFont="1" applyBorder="1" applyAlignment="1">
      <alignment horizontal="left" vertical="top" wrapText="1"/>
      <protection/>
    </xf>
    <xf numFmtId="0" fontId="21" fillId="0" borderId="75" xfId="42" applyFont="1" applyBorder="1" applyAlignment="1">
      <alignment horizontal="left" vertical="top"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E0E0E0"/>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1289</xdr:row>
      <xdr:rowOff>0</xdr:rowOff>
    </xdr:from>
    <xdr:to>
      <xdr:col>1</xdr:col>
      <xdr:colOff>0</xdr:colOff>
      <xdr:row>1289</xdr:row>
      <xdr:rowOff>0</xdr:rowOff>
    </xdr:to>
    <xdr:sp>
      <xdr:nvSpPr>
        <xdr:cNvPr id="1" name="Line 3"/>
        <xdr:cNvSpPr>
          <a:spLocks/>
        </xdr:cNvSpPr>
      </xdr:nvSpPr>
      <xdr:spPr>
        <a:xfrm flipH="1" flipV="1">
          <a:off x="0" y="234086400"/>
          <a:ext cx="3524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15"/>
  <sheetViews>
    <sheetView tabSelected="1" view="pageLayout" workbookViewId="0" topLeftCell="A1672">
      <selection activeCell="B1594" sqref="B1594"/>
    </sheetView>
  </sheetViews>
  <sheetFormatPr defaultColWidth="9.140625" defaultRowHeight="12.75"/>
  <cols>
    <col min="1" max="1" width="5.28125" style="11" customWidth="1"/>
    <col min="2" max="2" width="53.57421875" style="17" customWidth="1"/>
    <col min="3" max="3" width="12.28125" style="11" customWidth="1"/>
    <col min="4" max="4" width="12.140625" style="11" customWidth="1"/>
    <col min="5" max="5" width="10.140625" style="0" bestFit="1" customWidth="1"/>
  </cols>
  <sheetData>
    <row r="1" spans="5:12" ht="12.75">
      <c r="E1" s="59"/>
      <c r="F1" s="59"/>
      <c r="G1" s="59"/>
      <c r="H1" s="59"/>
      <c r="I1" s="59"/>
      <c r="J1" s="59"/>
      <c r="K1" s="59"/>
      <c r="L1" s="59"/>
    </row>
    <row r="2" spans="5:12" ht="12.75">
      <c r="E2" s="59"/>
      <c r="F2" s="59"/>
      <c r="G2" s="59"/>
      <c r="H2" s="59"/>
      <c r="I2" s="59"/>
      <c r="J2" s="59"/>
      <c r="K2" s="59"/>
      <c r="L2" s="59"/>
    </row>
    <row r="3" spans="1:12" ht="15.75">
      <c r="A3" s="8"/>
      <c r="C3" s="9"/>
      <c r="D3" s="9"/>
      <c r="E3" s="204"/>
      <c r="F3" s="204"/>
      <c r="G3" s="204"/>
      <c r="H3" s="59"/>
      <c r="I3" s="59"/>
      <c r="J3" s="59"/>
      <c r="K3" s="59"/>
      <c r="L3" s="59"/>
    </row>
    <row r="4" spans="1:12" ht="15.75">
      <c r="A4" s="8"/>
      <c r="B4" s="16"/>
      <c r="C4" s="9"/>
      <c r="D4" s="9"/>
      <c r="E4" s="204"/>
      <c r="F4" s="204"/>
      <c r="G4" s="204"/>
      <c r="H4" s="59"/>
      <c r="I4" s="59"/>
      <c r="J4" s="59"/>
      <c r="K4" s="59"/>
      <c r="L4" s="59"/>
    </row>
    <row r="5" spans="1:12" ht="15.75">
      <c r="A5" s="499" t="s">
        <v>160</v>
      </c>
      <c r="B5" s="500"/>
      <c r="C5" s="9"/>
      <c r="D5" s="9"/>
      <c r="E5" s="204"/>
      <c r="F5" s="204"/>
      <c r="G5" s="204"/>
      <c r="H5" s="59"/>
      <c r="I5" s="59"/>
      <c r="J5" s="59"/>
      <c r="K5" s="59"/>
      <c r="L5" s="59"/>
    </row>
    <row r="6" spans="1:12" ht="15.75">
      <c r="A6" s="8"/>
      <c r="B6" s="16"/>
      <c r="C6" s="9"/>
      <c r="D6" s="9"/>
      <c r="E6" s="204"/>
      <c r="F6" s="204"/>
      <c r="G6" s="204"/>
      <c r="H6" s="59"/>
      <c r="I6" s="59"/>
      <c r="J6" s="59"/>
      <c r="K6" s="59"/>
      <c r="L6" s="59"/>
    </row>
    <row r="7" spans="1:12" ht="12.75">
      <c r="A7" s="10"/>
      <c r="E7" s="59"/>
      <c r="F7" s="59"/>
      <c r="G7" s="59"/>
      <c r="H7" s="59"/>
      <c r="I7" s="59"/>
      <c r="J7" s="59"/>
      <c r="K7" s="59"/>
      <c r="L7" s="59"/>
    </row>
    <row r="8" spans="1:12" ht="23.25" customHeight="1">
      <c r="A8" s="501" t="s">
        <v>194</v>
      </c>
      <c r="B8" s="502"/>
      <c r="C8" s="502"/>
      <c r="D8" s="502"/>
      <c r="E8" s="59"/>
      <c r="F8" s="59"/>
      <c r="G8" s="59"/>
      <c r="H8" s="59"/>
      <c r="I8" s="59"/>
      <c r="J8" s="59"/>
      <c r="K8" s="59"/>
      <c r="L8" s="59"/>
    </row>
    <row r="9" spans="1:12" ht="12.75">
      <c r="A9" s="75" t="s">
        <v>204</v>
      </c>
      <c r="B9" s="2"/>
      <c r="C9" s="2"/>
      <c r="D9" s="2"/>
      <c r="E9" s="59"/>
      <c r="F9" s="59"/>
      <c r="G9" s="59"/>
      <c r="H9" s="59"/>
      <c r="I9" s="59"/>
      <c r="J9" s="59"/>
      <c r="K9" s="59"/>
      <c r="L9" s="59"/>
    </row>
    <row r="10" spans="1:12" ht="12.75">
      <c r="A10" s="75"/>
      <c r="B10" s="2"/>
      <c r="C10" s="2"/>
      <c r="D10" s="2"/>
      <c r="E10" s="59"/>
      <c r="F10" s="59"/>
      <c r="G10" s="59"/>
      <c r="H10" s="59"/>
      <c r="I10" s="59"/>
      <c r="J10" s="59"/>
      <c r="K10" s="59"/>
      <c r="L10" s="59"/>
    </row>
    <row r="11" spans="1:12" ht="12.75" customHeight="1">
      <c r="A11" s="503" t="s">
        <v>205</v>
      </c>
      <c r="B11" s="503"/>
      <c r="C11" s="503"/>
      <c r="D11" s="503"/>
      <c r="E11" s="59"/>
      <c r="F11" s="59"/>
      <c r="G11" s="59"/>
      <c r="H11" s="59"/>
      <c r="I11" s="59"/>
      <c r="J11" s="59"/>
      <c r="K11" s="59"/>
      <c r="L11" s="59"/>
    </row>
    <row r="12" spans="1:12" ht="12.75" customHeight="1">
      <c r="A12" s="504" t="s">
        <v>171</v>
      </c>
      <c r="B12" s="505"/>
      <c r="C12" s="505"/>
      <c r="D12" s="505"/>
      <c r="E12" s="59"/>
      <c r="F12" s="59"/>
      <c r="G12" s="59"/>
      <c r="H12" s="59"/>
      <c r="I12" s="59"/>
      <c r="J12" s="59"/>
      <c r="K12" s="59"/>
      <c r="L12" s="59"/>
    </row>
    <row r="13" spans="2:12" ht="12.75">
      <c r="B13" s="62" t="s">
        <v>206</v>
      </c>
      <c r="E13" s="59"/>
      <c r="F13" s="59"/>
      <c r="G13" s="59"/>
      <c r="H13" s="59"/>
      <c r="I13" s="59"/>
      <c r="J13" s="59"/>
      <c r="K13" s="59"/>
      <c r="L13" s="59"/>
    </row>
    <row r="14" spans="2:12" ht="12.75">
      <c r="B14" s="62" t="s">
        <v>207</v>
      </c>
      <c r="E14" s="59"/>
      <c r="F14" s="59"/>
      <c r="G14" s="59"/>
      <c r="H14" s="59"/>
      <c r="I14" s="59"/>
      <c r="J14" s="59"/>
      <c r="K14" s="59"/>
      <c r="L14" s="59"/>
    </row>
    <row r="15" spans="1:12" ht="12.75">
      <c r="A15" s="10"/>
      <c r="E15" s="59"/>
      <c r="F15" s="59"/>
      <c r="G15" s="59"/>
      <c r="H15" s="59"/>
      <c r="I15" s="59"/>
      <c r="J15" s="59"/>
      <c r="K15" s="59"/>
      <c r="L15" s="59"/>
    </row>
    <row r="16" spans="1:12" ht="12.75">
      <c r="A16" s="49" t="s">
        <v>208</v>
      </c>
      <c r="E16" s="59"/>
      <c r="F16" s="59"/>
      <c r="G16" s="59"/>
      <c r="H16" s="59"/>
      <c r="I16" s="59"/>
      <c r="J16" s="59"/>
      <c r="K16" s="59"/>
      <c r="L16" s="59"/>
    </row>
    <row r="17" spans="1:12" ht="12.75">
      <c r="A17" s="10"/>
      <c r="E17" s="59"/>
      <c r="F17" s="59"/>
      <c r="G17" s="59"/>
      <c r="H17" s="59"/>
      <c r="I17" s="59"/>
      <c r="J17" s="59"/>
      <c r="K17" s="59"/>
      <c r="L17" s="59"/>
    </row>
    <row r="18" spans="1:12" ht="12.75">
      <c r="A18" s="7" t="s">
        <v>129</v>
      </c>
      <c r="E18" s="59"/>
      <c r="F18" s="59"/>
      <c r="G18" s="59"/>
      <c r="H18" s="59"/>
      <c r="I18" s="59"/>
      <c r="J18" s="59"/>
      <c r="K18" s="59"/>
      <c r="L18" s="59"/>
    </row>
    <row r="19" spans="1:12" ht="12.75">
      <c r="A19" s="49" t="s">
        <v>161</v>
      </c>
      <c r="E19" s="59"/>
      <c r="F19" s="59"/>
      <c r="G19" s="59"/>
      <c r="H19" s="59"/>
      <c r="I19" s="59"/>
      <c r="J19" s="59"/>
      <c r="K19" s="59"/>
      <c r="L19" s="59"/>
    </row>
    <row r="20" spans="2:12" ht="13.5" customHeight="1">
      <c r="B20" s="506" t="s">
        <v>209</v>
      </c>
      <c r="C20" s="507"/>
      <c r="D20" s="507"/>
      <c r="E20" s="59"/>
      <c r="F20" s="59"/>
      <c r="G20" s="59"/>
      <c r="H20" s="59"/>
      <c r="I20" s="59"/>
      <c r="J20" s="59"/>
      <c r="K20" s="59"/>
      <c r="L20" s="59"/>
    </row>
    <row r="21" spans="2:12" ht="11.25" customHeight="1">
      <c r="B21" s="506" t="s">
        <v>210</v>
      </c>
      <c r="C21" s="507"/>
      <c r="D21" s="507"/>
      <c r="E21" s="59"/>
      <c r="F21" s="59"/>
      <c r="G21" s="59"/>
      <c r="H21" s="59"/>
      <c r="I21" s="59"/>
      <c r="J21" s="59"/>
      <c r="K21" s="59"/>
      <c r="L21" s="59"/>
    </row>
    <row r="22" spans="1:12" ht="27" customHeight="1">
      <c r="A22" s="503" t="s">
        <v>211</v>
      </c>
      <c r="B22" s="508"/>
      <c r="C22" s="508"/>
      <c r="D22" s="508"/>
      <c r="E22" s="59"/>
      <c r="F22" s="59"/>
      <c r="G22" s="59"/>
      <c r="H22" s="59"/>
      <c r="I22" s="59"/>
      <c r="J22" s="59"/>
      <c r="K22" s="59"/>
      <c r="L22" s="59"/>
    </row>
    <row r="23" spans="1:12" ht="12.75">
      <c r="A23" s="13"/>
      <c r="B23" s="18"/>
      <c r="C23" s="12"/>
      <c r="D23" s="12"/>
      <c r="E23" s="59"/>
      <c r="F23" s="59"/>
      <c r="G23" s="59"/>
      <c r="H23" s="59"/>
      <c r="I23" s="59"/>
      <c r="J23" s="59"/>
      <c r="K23" s="59"/>
      <c r="L23" s="59"/>
    </row>
    <row r="24" spans="1:12" ht="12.75">
      <c r="A24" s="7" t="s">
        <v>19</v>
      </c>
      <c r="B24" s="34"/>
      <c r="C24" s="2"/>
      <c r="D24" s="2"/>
      <c r="E24" s="59"/>
      <c r="F24" s="59"/>
      <c r="G24" s="59"/>
      <c r="H24" s="59"/>
      <c r="I24" s="59"/>
      <c r="J24" s="59"/>
      <c r="K24" s="59"/>
      <c r="L24" s="59"/>
    </row>
    <row r="25" spans="1:12" ht="12.75">
      <c r="A25" s="2"/>
      <c r="B25" s="62" t="s">
        <v>212</v>
      </c>
      <c r="C25" s="2"/>
      <c r="D25" s="2"/>
      <c r="E25" s="59"/>
      <c r="F25" s="59"/>
      <c r="G25" s="59"/>
      <c r="H25" s="59"/>
      <c r="I25" s="59"/>
      <c r="J25" s="59"/>
      <c r="K25" s="59"/>
      <c r="L25" s="59"/>
    </row>
    <row r="26" spans="1:12" ht="12.75">
      <c r="A26" s="41"/>
      <c r="B26" s="42" t="s">
        <v>213</v>
      </c>
      <c r="C26" s="41"/>
      <c r="D26" s="41"/>
      <c r="E26" s="59"/>
      <c r="F26" s="59"/>
      <c r="G26" s="59"/>
      <c r="H26" s="59"/>
      <c r="I26" s="59"/>
      <c r="J26" s="59"/>
      <c r="K26" s="59"/>
      <c r="L26" s="59"/>
    </row>
    <row r="27" spans="1:12" ht="12.75">
      <c r="A27" s="61" t="s">
        <v>162</v>
      </c>
      <c r="B27" s="42"/>
      <c r="C27" s="41"/>
      <c r="D27" s="41"/>
      <c r="E27" s="59"/>
      <c r="F27" s="59"/>
      <c r="G27" s="59"/>
      <c r="H27" s="59"/>
      <c r="I27" s="59"/>
      <c r="J27" s="59"/>
      <c r="K27" s="59"/>
      <c r="L27" s="59"/>
    </row>
    <row r="28" spans="1:12" ht="12.75">
      <c r="A28" s="61" t="s">
        <v>214</v>
      </c>
      <c r="B28" s="42"/>
      <c r="C28" s="41"/>
      <c r="D28" s="41"/>
      <c r="E28" s="59"/>
      <c r="F28" s="59"/>
      <c r="G28" s="59"/>
      <c r="H28" s="59"/>
      <c r="I28" s="59"/>
      <c r="J28" s="59"/>
      <c r="K28" s="59"/>
      <c r="L28" s="59"/>
    </row>
    <row r="29" spans="1:12" ht="12.75">
      <c r="A29" s="63" t="s">
        <v>215</v>
      </c>
      <c r="B29" s="34"/>
      <c r="C29" s="2"/>
      <c r="D29" s="2"/>
      <c r="E29" s="59"/>
      <c r="F29" s="59"/>
      <c r="G29" s="59"/>
      <c r="H29" s="59"/>
      <c r="I29" s="59"/>
      <c r="J29" s="59"/>
      <c r="K29" s="59"/>
      <c r="L29" s="59"/>
    </row>
    <row r="30" spans="1:12" ht="12.75">
      <c r="A30" s="63" t="s">
        <v>216</v>
      </c>
      <c r="B30" s="34"/>
      <c r="C30" s="2"/>
      <c r="D30" s="2"/>
      <c r="E30" s="59"/>
      <c r="F30" s="59"/>
      <c r="G30" s="59"/>
      <c r="H30" s="59"/>
      <c r="I30" s="59"/>
      <c r="J30" s="59"/>
      <c r="K30" s="59"/>
      <c r="L30" s="59"/>
    </row>
    <row r="31" spans="1:12" ht="12.75">
      <c r="A31" s="49" t="s">
        <v>195</v>
      </c>
      <c r="B31" s="34"/>
      <c r="C31" s="2"/>
      <c r="D31" s="2"/>
      <c r="E31" s="59"/>
      <c r="F31" s="59"/>
      <c r="G31" s="59"/>
      <c r="H31" s="59"/>
      <c r="I31" s="59"/>
      <c r="J31" s="59"/>
      <c r="K31" s="59"/>
      <c r="L31" s="59"/>
    </row>
    <row r="32" spans="1:12" ht="12.75">
      <c r="A32" s="6"/>
      <c r="B32" s="34"/>
      <c r="C32" s="2"/>
      <c r="D32" s="2"/>
      <c r="E32" s="59"/>
      <c r="F32" s="59"/>
      <c r="G32" s="59"/>
      <c r="H32" s="59"/>
      <c r="I32" s="59"/>
      <c r="J32" s="59"/>
      <c r="K32" s="59"/>
      <c r="L32" s="59"/>
    </row>
    <row r="33" spans="1:12" ht="12.75">
      <c r="A33" s="49" t="s">
        <v>158</v>
      </c>
      <c r="B33" s="34"/>
      <c r="C33" s="2"/>
      <c r="D33" s="2"/>
      <c r="E33" s="59"/>
      <c r="F33" s="59"/>
      <c r="G33" s="59"/>
      <c r="H33" s="59"/>
      <c r="I33" s="59"/>
      <c r="J33" s="59"/>
      <c r="K33" s="59"/>
      <c r="L33" s="59"/>
    </row>
    <row r="34" spans="1:12" ht="12.75">
      <c r="A34" s="6"/>
      <c r="B34" s="34"/>
      <c r="C34" s="2"/>
      <c r="D34" s="2"/>
      <c r="E34" s="59"/>
      <c r="F34" s="59"/>
      <c r="G34" s="59"/>
      <c r="H34" s="59"/>
      <c r="I34" s="59"/>
      <c r="J34" s="59"/>
      <c r="K34" s="59"/>
      <c r="L34" s="59"/>
    </row>
    <row r="35" spans="1:12" ht="12.75">
      <c r="A35" s="60" t="s">
        <v>135</v>
      </c>
      <c r="B35" s="42"/>
      <c r="C35" s="61"/>
      <c r="D35" s="61"/>
      <c r="E35" s="59"/>
      <c r="F35" s="59"/>
      <c r="G35" s="59"/>
      <c r="H35" s="59"/>
      <c r="I35" s="59"/>
      <c r="J35" s="59"/>
      <c r="K35" s="59"/>
      <c r="L35" s="59"/>
    </row>
    <row r="36" spans="1:12" ht="12.75">
      <c r="A36" s="60" t="s">
        <v>217</v>
      </c>
      <c r="B36" s="42"/>
      <c r="C36" s="61"/>
      <c r="D36" s="61"/>
      <c r="E36" s="59"/>
      <c r="F36" s="59"/>
      <c r="G36" s="59"/>
      <c r="H36" s="59"/>
      <c r="I36" s="59"/>
      <c r="J36" s="59"/>
      <c r="K36" s="59"/>
      <c r="L36" s="59"/>
    </row>
    <row r="37" spans="1:12" ht="12.75">
      <c r="A37" s="60" t="s">
        <v>134</v>
      </c>
      <c r="B37" s="42"/>
      <c r="C37" s="61"/>
      <c r="D37" s="61"/>
      <c r="E37" s="59"/>
      <c r="F37" s="59"/>
      <c r="G37" s="59"/>
      <c r="H37" s="59"/>
      <c r="I37" s="59"/>
      <c r="J37" s="59"/>
      <c r="K37" s="59"/>
      <c r="L37" s="59"/>
    </row>
    <row r="38" spans="1:12" ht="12.75">
      <c r="A38" s="60"/>
      <c r="B38" s="42"/>
      <c r="C38" s="61"/>
      <c r="D38" s="61"/>
      <c r="E38" s="59"/>
      <c r="F38" s="59"/>
      <c r="G38" s="59"/>
      <c r="H38" s="59"/>
      <c r="I38" s="59"/>
      <c r="J38" s="59"/>
      <c r="K38" s="59"/>
      <c r="L38" s="59"/>
    </row>
    <row r="39" spans="1:12" ht="12.75">
      <c r="A39" s="60" t="s">
        <v>20</v>
      </c>
      <c r="B39" s="42"/>
      <c r="C39" s="61"/>
      <c r="D39" s="61"/>
      <c r="E39" s="59"/>
      <c r="F39" s="59"/>
      <c r="G39" s="59"/>
      <c r="H39" s="59"/>
      <c r="I39" s="59"/>
      <c r="J39" s="59"/>
      <c r="K39" s="59"/>
      <c r="L39" s="59"/>
    </row>
    <row r="40" spans="1:12" ht="12.75">
      <c r="A40" s="60"/>
      <c r="B40" s="42" t="s">
        <v>218</v>
      </c>
      <c r="C40" s="61"/>
      <c r="D40" s="61"/>
      <c r="E40" s="59"/>
      <c r="F40" s="59"/>
      <c r="G40" s="59"/>
      <c r="H40" s="59"/>
      <c r="I40" s="59"/>
      <c r="J40" s="59"/>
      <c r="K40" s="59"/>
      <c r="L40" s="59"/>
    </row>
    <row r="41" spans="1:12" ht="12.75">
      <c r="A41" s="60"/>
      <c r="B41" s="42" t="s">
        <v>220</v>
      </c>
      <c r="C41" s="61"/>
      <c r="D41" s="61"/>
      <c r="E41" s="59"/>
      <c r="F41" s="59"/>
      <c r="G41" s="59"/>
      <c r="H41" s="59"/>
      <c r="I41" s="59"/>
      <c r="J41" s="59"/>
      <c r="K41" s="59"/>
      <c r="L41" s="59"/>
    </row>
    <row r="42" spans="1:12" ht="12.75">
      <c r="A42" s="60"/>
      <c r="B42" s="42" t="s">
        <v>219</v>
      </c>
      <c r="C42" s="61"/>
      <c r="D42" s="61"/>
      <c r="E42" s="59"/>
      <c r="F42" s="59"/>
      <c r="G42" s="59"/>
      <c r="H42" s="59"/>
      <c r="I42" s="59"/>
      <c r="J42" s="59"/>
      <c r="K42" s="59"/>
      <c r="L42" s="59"/>
    </row>
    <row r="43" spans="1:12" ht="12.75">
      <c r="A43" s="60"/>
      <c r="B43" s="42" t="s">
        <v>221</v>
      </c>
      <c r="C43" s="61"/>
      <c r="D43" s="61"/>
      <c r="E43" s="59"/>
      <c r="F43" s="59"/>
      <c r="G43" s="59"/>
      <c r="H43" s="59"/>
      <c r="I43" s="59"/>
      <c r="J43" s="59"/>
      <c r="K43" s="59"/>
      <c r="L43" s="59"/>
    </row>
    <row r="44" spans="1:12" ht="12.75">
      <c r="A44" s="60"/>
      <c r="B44" s="42" t="s">
        <v>222</v>
      </c>
      <c r="C44" s="61"/>
      <c r="D44" s="61"/>
      <c r="E44" s="59"/>
      <c r="F44" s="59"/>
      <c r="G44" s="59"/>
      <c r="H44" s="59"/>
      <c r="I44" s="59"/>
      <c r="J44" s="59"/>
      <c r="K44" s="59"/>
      <c r="L44" s="59"/>
    </row>
    <row r="45" spans="1:12" ht="12.75">
      <c r="A45" s="7"/>
      <c r="B45" s="34"/>
      <c r="C45" s="2"/>
      <c r="D45" s="2"/>
      <c r="E45" s="59"/>
      <c r="F45" s="59"/>
      <c r="G45" s="59"/>
      <c r="H45" s="59"/>
      <c r="I45" s="59"/>
      <c r="J45" s="59"/>
      <c r="K45" s="59"/>
      <c r="L45" s="59"/>
    </row>
    <row r="46" spans="1:12" ht="12.75">
      <c r="A46" s="49" t="s">
        <v>856</v>
      </c>
      <c r="B46" s="34"/>
      <c r="C46" s="2"/>
      <c r="D46" s="2"/>
      <c r="E46" s="59"/>
      <c r="F46" s="59"/>
      <c r="G46" s="59"/>
      <c r="H46" s="59"/>
      <c r="I46" s="59"/>
      <c r="J46" s="59"/>
      <c r="K46" s="59"/>
      <c r="L46" s="59"/>
    </row>
    <row r="47" spans="1:12" ht="12.75">
      <c r="A47" s="49" t="s">
        <v>196</v>
      </c>
      <c r="B47" s="34"/>
      <c r="C47" s="2"/>
      <c r="D47" s="2"/>
      <c r="E47" s="59"/>
      <c r="F47" s="59"/>
      <c r="G47" s="59"/>
      <c r="H47" s="59"/>
      <c r="I47" s="59"/>
      <c r="J47" s="59"/>
      <c r="K47" s="59"/>
      <c r="L47" s="59"/>
    </row>
    <row r="48" spans="1:12" ht="12.75">
      <c r="A48" s="7"/>
      <c r="B48" s="34"/>
      <c r="C48" s="2"/>
      <c r="D48" s="2"/>
      <c r="E48" s="59"/>
      <c r="F48" s="59"/>
      <c r="G48" s="59"/>
      <c r="H48" s="59"/>
      <c r="I48" s="59"/>
      <c r="J48" s="59"/>
      <c r="K48" s="59"/>
      <c r="L48" s="59"/>
    </row>
    <row r="49" spans="1:12" ht="12.75">
      <c r="A49" s="7" t="s">
        <v>130</v>
      </c>
      <c r="B49" s="34"/>
      <c r="C49" s="2"/>
      <c r="D49" s="2"/>
      <c r="E49" s="59"/>
      <c r="F49" s="59"/>
      <c r="G49" s="59"/>
      <c r="H49" s="59"/>
      <c r="I49" s="59"/>
      <c r="J49" s="59"/>
      <c r="K49" s="59"/>
      <c r="L49" s="59"/>
    </row>
    <row r="50" spans="1:12" ht="12.75">
      <c r="A50" s="49" t="s">
        <v>223</v>
      </c>
      <c r="E50" s="59"/>
      <c r="F50" s="59"/>
      <c r="G50" s="59"/>
      <c r="H50" s="59"/>
      <c r="I50" s="59"/>
      <c r="J50" s="59"/>
      <c r="K50" s="59"/>
      <c r="L50" s="59"/>
    </row>
    <row r="51" spans="1:12" ht="12.75">
      <c r="A51" s="49" t="s">
        <v>839</v>
      </c>
      <c r="E51" s="59"/>
      <c r="F51" s="59"/>
      <c r="G51" s="59"/>
      <c r="H51" s="59"/>
      <c r="I51" s="59"/>
      <c r="J51" s="59"/>
      <c r="K51" s="59"/>
      <c r="L51" s="59"/>
    </row>
    <row r="52" spans="1:4" ht="12.75">
      <c r="A52" s="73" t="s">
        <v>7</v>
      </c>
      <c r="C52"/>
      <c r="D52"/>
    </row>
    <row r="53" spans="1:4" ht="11.25" customHeight="1">
      <c r="A53" s="211" t="s">
        <v>4</v>
      </c>
      <c r="B53" s="211" t="s">
        <v>6</v>
      </c>
      <c r="C53" s="211" t="s">
        <v>5</v>
      </c>
      <c r="D53" s="211" t="s">
        <v>2</v>
      </c>
    </row>
    <row r="54" spans="1:4" ht="12.75" customHeight="1">
      <c r="A54" s="309">
        <v>10</v>
      </c>
      <c r="B54" s="212" t="s">
        <v>358</v>
      </c>
      <c r="C54" s="213">
        <f>SUM(C58,C55)</f>
        <v>323128</v>
      </c>
      <c r="D54" s="213">
        <f>SUM(D58,D55)</f>
        <v>304101.63</v>
      </c>
    </row>
    <row r="55" spans="1:4" ht="12.75" customHeight="1">
      <c r="A55" s="310"/>
      <c r="B55" s="302" t="s">
        <v>359</v>
      </c>
      <c r="C55" s="216">
        <f>SUM(C56)</f>
        <v>0</v>
      </c>
      <c r="D55" s="217">
        <f>SUM(D56)</f>
        <v>976</v>
      </c>
    </row>
    <row r="56" spans="1:4" ht="12.75" customHeight="1">
      <c r="A56" s="228"/>
      <c r="B56" s="304" t="s">
        <v>360</v>
      </c>
      <c r="C56" s="224">
        <v>0</v>
      </c>
      <c r="D56" s="311">
        <v>976</v>
      </c>
    </row>
    <row r="57" spans="1:4" ht="12" customHeight="1">
      <c r="A57" s="228"/>
      <c r="B57" s="462" t="s">
        <v>500</v>
      </c>
      <c r="C57" s="472"/>
      <c r="D57" s="314"/>
    </row>
    <row r="58" spans="1:4" ht="12.75" customHeight="1">
      <c r="A58" s="228"/>
      <c r="B58" s="312" t="s">
        <v>361</v>
      </c>
      <c r="C58" s="313">
        <f>SUM(C62,C59)</f>
        <v>323128</v>
      </c>
      <c r="D58" s="313">
        <f>SUM(D62)</f>
        <v>303125.63</v>
      </c>
    </row>
    <row r="59" spans="1:4" ht="12.75" customHeight="1">
      <c r="A59" s="228"/>
      <c r="B59" s="304" t="s">
        <v>362</v>
      </c>
      <c r="C59" s="223">
        <v>20000</v>
      </c>
      <c r="D59" s="224">
        <v>0</v>
      </c>
    </row>
    <row r="60" spans="1:4" ht="12" customHeight="1">
      <c r="A60" s="228"/>
      <c r="B60" s="305" t="s">
        <v>363</v>
      </c>
      <c r="C60" s="225"/>
      <c r="D60" s="225"/>
    </row>
    <row r="61" spans="1:4" ht="12" customHeight="1">
      <c r="A61" s="228"/>
      <c r="B61" s="462" t="s">
        <v>857</v>
      </c>
      <c r="C61" s="472"/>
      <c r="D61" s="226"/>
    </row>
    <row r="62" spans="1:6" ht="12.75" customHeight="1">
      <c r="A62" s="228"/>
      <c r="B62" s="306" t="s">
        <v>364</v>
      </c>
      <c r="C62" s="227">
        <v>303128</v>
      </c>
      <c r="D62" s="227">
        <v>303125.63</v>
      </c>
      <c r="F62" s="59"/>
    </row>
    <row r="63" spans="1:4" ht="12" customHeight="1">
      <c r="A63" s="228"/>
      <c r="B63" s="307" t="s">
        <v>365</v>
      </c>
      <c r="C63" s="228"/>
      <c r="D63" s="228"/>
    </row>
    <row r="64" spans="1:4" ht="12" customHeight="1">
      <c r="A64" s="228"/>
      <c r="B64" s="307" t="s">
        <v>366</v>
      </c>
      <c r="C64" s="228"/>
      <c r="D64" s="228"/>
    </row>
    <row r="65" spans="1:4" ht="12" customHeight="1">
      <c r="A65" s="254"/>
      <c r="B65" s="308" t="s">
        <v>367</v>
      </c>
      <c r="C65" s="229"/>
      <c r="D65" s="229"/>
    </row>
    <row r="66" spans="1:4" ht="12" customHeight="1">
      <c r="A66" s="315"/>
      <c r="B66" s="462" t="s">
        <v>840</v>
      </c>
      <c r="C66" s="472"/>
      <c r="D66" s="319"/>
    </row>
    <row r="67" spans="1:4" ht="12.75" customHeight="1">
      <c r="A67" s="317">
        <v>20</v>
      </c>
      <c r="B67" s="230" t="s">
        <v>368</v>
      </c>
      <c r="C67" s="231">
        <v>3000</v>
      </c>
      <c r="D67" s="231">
        <v>2922.02</v>
      </c>
    </row>
    <row r="68" spans="1:4" ht="12.75" customHeight="1">
      <c r="A68" s="310"/>
      <c r="B68" s="316" t="s">
        <v>369</v>
      </c>
      <c r="C68" s="233">
        <v>3000</v>
      </c>
      <c r="D68" s="233">
        <v>2922.02</v>
      </c>
    </row>
    <row r="69" spans="1:4" ht="12.75" customHeight="1">
      <c r="A69" s="228"/>
      <c r="B69" s="306" t="s">
        <v>370</v>
      </c>
      <c r="C69" s="234">
        <v>3000</v>
      </c>
      <c r="D69" s="234">
        <v>2922.02</v>
      </c>
    </row>
    <row r="70" spans="1:4" ht="12" customHeight="1">
      <c r="A70" s="228"/>
      <c r="B70" s="307" t="s">
        <v>371</v>
      </c>
      <c r="C70" s="228"/>
      <c r="D70" s="228"/>
    </row>
    <row r="71" spans="1:4" ht="12" customHeight="1">
      <c r="A71" s="228"/>
      <c r="B71" s="307" t="s">
        <v>372</v>
      </c>
      <c r="C71" s="228"/>
      <c r="D71" s="228"/>
    </row>
    <row r="72" spans="1:4" ht="12" customHeight="1">
      <c r="A72" s="254"/>
      <c r="B72" s="308" t="s">
        <v>373</v>
      </c>
      <c r="C72" s="229"/>
      <c r="D72" s="229"/>
    </row>
    <row r="73" spans="1:4" ht="12" customHeight="1">
      <c r="A73" s="315"/>
      <c r="B73" s="462" t="s">
        <v>501</v>
      </c>
      <c r="C73" s="472"/>
      <c r="D73" s="319"/>
    </row>
    <row r="74" spans="1:4" ht="12.75" customHeight="1">
      <c r="A74" s="318">
        <v>400</v>
      </c>
      <c r="B74" s="236" t="s">
        <v>374</v>
      </c>
      <c r="C74" s="237">
        <v>34140</v>
      </c>
      <c r="D74" s="237">
        <v>34139.39</v>
      </c>
    </row>
    <row r="75" spans="1:4" ht="12" customHeight="1">
      <c r="A75" s="238"/>
      <c r="B75" s="230" t="s">
        <v>375</v>
      </c>
      <c r="C75" s="239"/>
      <c r="D75" s="239"/>
    </row>
    <row r="76" spans="1:4" ht="12.75" customHeight="1">
      <c r="A76" s="214"/>
      <c r="B76" s="215" t="s">
        <v>1</v>
      </c>
      <c r="C76" s="240">
        <v>34140</v>
      </c>
      <c r="D76" s="240">
        <v>34139.39</v>
      </c>
    </row>
    <row r="77" spans="1:4" ht="12.75" customHeight="1">
      <c r="A77" s="214"/>
      <c r="B77" s="222" t="s">
        <v>376</v>
      </c>
      <c r="C77" s="223">
        <v>34140</v>
      </c>
      <c r="D77" s="223">
        <v>34139.39</v>
      </c>
    </row>
    <row r="78" spans="1:4" ht="12" customHeight="1">
      <c r="A78" s="214"/>
      <c r="B78" s="241" t="s">
        <v>377</v>
      </c>
      <c r="C78" s="242"/>
      <c r="D78" s="242"/>
    </row>
    <row r="79" spans="1:4" ht="24" customHeight="1">
      <c r="A79" s="315"/>
      <c r="B79" s="462" t="s">
        <v>841</v>
      </c>
      <c r="C79" s="472"/>
      <c r="D79" s="319"/>
    </row>
    <row r="80" spans="1:4" ht="12.75" customHeight="1">
      <c r="A80" s="235">
        <v>600</v>
      </c>
      <c r="B80" s="212" t="s">
        <v>378</v>
      </c>
      <c r="C80" s="244">
        <v>26400</v>
      </c>
      <c r="D80" s="245">
        <v>1310.5</v>
      </c>
    </row>
    <row r="81" spans="1:4" ht="12.75" customHeight="1">
      <c r="A81" s="310"/>
      <c r="B81" s="316" t="s">
        <v>379</v>
      </c>
      <c r="C81" s="246">
        <v>26400</v>
      </c>
      <c r="D81" s="247">
        <v>0</v>
      </c>
    </row>
    <row r="82" spans="1:4" ht="12.75" customHeight="1">
      <c r="A82" s="228"/>
      <c r="B82" s="306" t="s">
        <v>380</v>
      </c>
      <c r="C82" s="248">
        <v>26400</v>
      </c>
      <c r="D82" s="249">
        <v>0</v>
      </c>
    </row>
    <row r="83" spans="1:4" ht="12" customHeight="1">
      <c r="A83" s="228"/>
      <c r="B83" s="307" t="s">
        <v>381</v>
      </c>
      <c r="C83" s="228"/>
      <c r="D83" s="228"/>
    </row>
    <row r="84" spans="1:4" ht="12" customHeight="1">
      <c r="A84" s="254"/>
      <c r="B84" s="308" t="s">
        <v>382</v>
      </c>
      <c r="C84" s="229"/>
      <c r="D84" s="229"/>
    </row>
    <row r="85" spans="1:4" ht="24.75" customHeight="1">
      <c r="A85" s="228"/>
      <c r="B85" s="462" t="s">
        <v>858</v>
      </c>
      <c r="C85" s="472"/>
      <c r="D85" s="319"/>
    </row>
    <row r="86" spans="1:4" ht="12.75" customHeight="1">
      <c r="A86" s="228"/>
      <c r="B86" s="312" t="s">
        <v>383</v>
      </c>
      <c r="C86" s="251">
        <v>0</v>
      </c>
      <c r="D86" s="252">
        <v>1310.5</v>
      </c>
    </row>
    <row r="87" spans="1:4" ht="12.75" customHeight="1">
      <c r="A87" s="228"/>
      <c r="B87" s="303" t="s">
        <v>360</v>
      </c>
      <c r="C87" s="219">
        <v>0</v>
      </c>
      <c r="D87" s="253">
        <v>1310.5</v>
      </c>
    </row>
    <row r="88" spans="1:4" ht="12" customHeight="1">
      <c r="A88" s="315"/>
      <c r="B88" s="462" t="s">
        <v>502</v>
      </c>
      <c r="C88" s="472"/>
      <c r="D88" s="320"/>
    </row>
    <row r="89" spans="1:4" ht="12.75" customHeight="1">
      <c r="A89" s="318">
        <v>700</v>
      </c>
      <c r="B89" s="212" t="s">
        <v>0</v>
      </c>
      <c r="C89" s="213">
        <v>461200</v>
      </c>
      <c r="D89" s="213">
        <v>142360.42</v>
      </c>
    </row>
    <row r="90" spans="1:4" ht="12.75" customHeight="1">
      <c r="A90" s="310"/>
      <c r="B90" s="302" t="s">
        <v>384</v>
      </c>
      <c r="C90" s="221">
        <v>461200</v>
      </c>
      <c r="D90" s="221">
        <f>SUM(D91,D94,D99,D103,D106,D107)</f>
        <v>142360.41999999998</v>
      </c>
    </row>
    <row r="91" spans="1:4" ht="12.75" customHeight="1">
      <c r="A91" s="228"/>
      <c r="B91" s="304" t="s">
        <v>385</v>
      </c>
      <c r="C91" s="223">
        <v>13700</v>
      </c>
      <c r="D91" s="223">
        <v>13927.24</v>
      </c>
    </row>
    <row r="92" spans="1:4" ht="12" customHeight="1">
      <c r="A92" s="228"/>
      <c r="B92" s="305" t="s">
        <v>386</v>
      </c>
      <c r="C92" s="225"/>
      <c r="D92" s="225"/>
    </row>
    <row r="93" spans="1:4" ht="12" customHeight="1">
      <c r="A93" s="228"/>
      <c r="B93" s="462" t="s">
        <v>503</v>
      </c>
      <c r="C93" s="472"/>
      <c r="D93" s="320"/>
    </row>
    <row r="94" spans="1:4" ht="12.75" customHeight="1">
      <c r="A94" s="228"/>
      <c r="B94" s="306" t="s">
        <v>370</v>
      </c>
      <c r="C94" s="248">
        <v>48000</v>
      </c>
      <c r="D94" s="248">
        <v>37278.57</v>
      </c>
    </row>
    <row r="95" spans="1:4" ht="12" customHeight="1">
      <c r="A95" s="228"/>
      <c r="B95" s="307" t="s">
        <v>371</v>
      </c>
      <c r="C95" s="228"/>
      <c r="D95" s="228"/>
    </row>
    <row r="96" spans="1:4" ht="12" customHeight="1">
      <c r="A96" s="228"/>
      <c r="B96" s="307" t="s">
        <v>372</v>
      </c>
      <c r="C96" s="228"/>
      <c r="D96" s="228"/>
    </row>
    <row r="97" spans="1:4" ht="12" customHeight="1">
      <c r="A97" s="254"/>
      <c r="B97" s="307" t="s">
        <v>373</v>
      </c>
      <c r="C97" s="254"/>
      <c r="D97" s="254"/>
    </row>
    <row r="98" spans="1:4" ht="26.25" customHeight="1">
      <c r="A98" s="228"/>
      <c r="B98" s="462" t="s">
        <v>504</v>
      </c>
      <c r="C98" s="472"/>
      <c r="D98" s="320"/>
    </row>
    <row r="99" spans="1:4" ht="12.75" customHeight="1">
      <c r="A99" s="228"/>
      <c r="B99" s="306" t="s">
        <v>387</v>
      </c>
      <c r="C99" s="234">
        <v>6000</v>
      </c>
      <c r="D99" s="249">
        <v>0</v>
      </c>
    </row>
    <row r="100" spans="1:4" ht="12" customHeight="1">
      <c r="A100" s="228"/>
      <c r="B100" s="307" t="s">
        <v>388</v>
      </c>
      <c r="C100" s="228"/>
      <c r="D100" s="228"/>
    </row>
    <row r="101" spans="1:4" ht="12" customHeight="1">
      <c r="A101" s="254"/>
      <c r="B101" s="308" t="s">
        <v>389</v>
      </c>
      <c r="C101" s="229"/>
      <c r="D101" s="229"/>
    </row>
    <row r="102" spans="1:4" ht="19.5" customHeight="1">
      <c r="A102" s="228"/>
      <c r="B102" s="462" t="s">
        <v>505</v>
      </c>
      <c r="C102" s="472"/>
      <c r="D102" s="320"/>
    </row>
    <row r="103" spans="1:4" ht="12.75" customHeight="1">
      <c r="A103" s="228"/>
      <c r="B103" s="381" t="s">
        <v>362</v>
      </c>
      <c r="C103" s="422">
        <v>391000</v>
      </c>
      <c r="D103" s="423">
        <v>88645.06</v>
      </c>
    </row>
    <row r="104" spans="1:4" ht="12" customHeight="1">
      <c r="A104" s="228"/>
      <c r="B104" s="384" t="s">
        <v>363</v>
      </c>
      <c r="C104" s="385"/>
      <c r="D104" s="386"/>
    </row>
    <row r="105" spans="1:4" ht="24" customHeight="1">
      <c r="A105" s="228"/>
      <c r="B105" s="462" t="s">
        <v>506</v>
      </c>
      <c r="C105" s="472"/>
      <c r="D105" s="320"/>
    </row>
    <row r="106" spans="1:4" ht="12.75" customHeight="1">
      <c r="A106" s="228"/>
      <c r="B106" s="303" t="s">
        <v>390</v>
      </c>
      <c r="C106" s="219">
        <v>0</v>
      </c>
      <c r="D106" s="253">
        <v>1000</v>
      </c>
    </row>
    <row r="107" spans="1:4" ht="12.75" customHeight="1">
      <c r="A107" s="228"/>
      <c r="B107" s="303" t="s">
        <v>391</v>
      </c>
      <c r="C107" s="253">
        <v>2500</v>
      </c>
      <c r="D107" s="253">
        <v>1509.55</v>
      </c>
    </row>
    <row r="108" spans="1:4" ht="13.5" customHeight="1">
      <c r="A108" s="315"/>
      <c r="B108" s="462" t="s">
        <v>507</v>
      </c>
      <c r="C108" s="472"/>
      <c r="D108" s="320"/>
    </row>
    <row r="109" spans="1:4" ht="12.75" customHeight="1">
      <c r="A109" s="318">
        <v>750</v>
      </c>
      <c r="B109" s="212" t="s">
        <v>392</v>
      </c>
      <c r="C109" s="213">
        <v>127250</v>
      </c>
      <c r="D109" s="244">
        <v>91292.63</v>
      </c>
    </row>
    <row r="110" spans="1:4" ht="12.75" customHeight="1">
      <c r="A110" s="310"/>
      <c r="B110" s="316" t="s">
        <v>393</v>
      </c>
      <c r="C110" s="246">
        <v>66900</v>
      </c>
      <c r="D110" s="246">
        <f>SUM(D111,D115)</f>
        <v>32190.05</v>
      </c>
    </row>
    <row r="111" spans="1:4" ht="12.75" customHeight="1">
      <c r="A111" s="228"/>
      <c r="B111" s="306" t="s">
        <v>364</v>
      </c>
      <c r="C111" s="248">
        <v>66000</v>
      </c>
      <c r="D111" s="248">
        <v>31888</v>
      </c>
    </row>
    <row r="112" spans="1:4" ht="12" customHeight="1">
      <c r="A112" s="228"/>
      <c r="B112" s="307" t="s">
        <v>365</v>
      </c>
      <c r="C112" s="228"/>
      <c r="D112" s="228"/>
    </row>
    <row r="113" spans="1:4" ht="12" customHeight="1">
      <c r="A113" s="228"/>
      <c r="B113" s="307" t="s">
        <v>366</v>
      </c>
      <c r="C113" s="228"/>
      <c r="D113" s="228"/>
    </row>
    <row r="114" spans="1:4" ht="12" customHeight="1">
      <c r="A114" s="254"/>
      <c r="B114" s="307" t="s">
        <v>367</v>
      </c>
      <c r="C114" s="254"/>
      <c r="D114" s="254"/>
    </row>
    <row r="115" spans="1:4" ht="12.75" customHeight="1">
      <c r="A115" s="228"/>
      <c r="B115" s="306" t="s">
        <v>394</v>
      </c>
      <c r="C115" s="257">
        <v>900</v>
      </c>
      <c r="D115" s="257">
        <v>302.05</v>
      </c>
    </row>
    <row r="116" spans="1:4" ht="12" customHeight="1">
      <c r="A116" s="228"/>
      <c r="B116" s="307" t="s">
        <v>395</v>
      </c>
      <c r="C116" s="228"/>
      <c r="D116" s="228"/>
    </row>
    <row r="117" spans="1:4" ht="12" customHeight="1">
      <c r="A117" s="254"/>
      <c r="B117" s="308" t="s">
        <v>396</v>
      </c>
      <c r="C117" s="229"/>
      <c r="D117" s="229"/>
    </row>
    <row r="118" spans="1:4" ht="13.5" customHeight="1">
      <c r="A118" s="228"/>
      <c r="B118" s="462" t="s">
        <v>811</v>
      </c>
      <c r="C118" s="472"/>
      <c r="D118" s="320"/>
    </row>
    <row r="119" spans="1:4" ht="12.75" customHeight="1">
      <c r="A119" s="228"/>
      <c r="B119" s="302" t="s">
        <v>397</v>
      </c>
      <c r="C119" s="240">
        <v>60000</v>
      </c>
      <c r="D119" s="240">
        <v>58997.58</v>
      </c>
    </row>
    <row r="120" spans="1:4" ht="12.75" customHeight="1">
      <c r="A120" s="228"/>
      <c r="B120" s="303" t="s">
        <v>391</v>
      </c>
      <c r="C120" s="258">
        <v>60000</v>
      </c>
      <c r="D120" s="258">
        <v>56470.590000000004</v>
      </c>
    </row>
    <row r="121" spans="1:4" ht="13.5" customHeight="1">
      <c r="A121" s="228"/>
      <c r="B121" s="462" t="s">
        <v>508</v>
      </c>
      <c r="C121" s="472"/>
      <c r="D121" s="320"/>
    </row>
    <row r="122" spans="1:4" ht="12.75" customHeight="1">
      <c r="A122" s="228"/>
      <c r="B122" s="303" t="s">
        <v>360</v>
      </c>
      <c r="C122" s="219">
        <v>0</v>
      </c>
      <c r="D122" s="253">
        <v>2526.9900000000002</v>
      </c>
    </row>
    <row r="123" spans="1:4" ht="12.75" customHeight="1">
      <c r="A123" s="228"/>
      <c r="B123" s="302" t="s">
        <v>361</v>
      </c>
      <c r="C123" s="217">
        <v>350</v>
      </c>
      <c r="D123" s="217">
        <v>105</v>
      </c>
    </row>
    <row r="124" spans="1:4" ht="12.75" customHeight="1">
      <c r="A124" s="228"/>
      <c r="B124" s="303" t="s">
        <v>398</v>
      </c>
      <c r="C124" s="220">
        <v>350</v>
      </c>
      <c r="D124" s="220">
        <v>105</v>
      </c>
    </row>
    <row r="125" spans="1:4" ht="13.5" customHeight="1">
      <c r="A125" s="315"/>
      <c r="B125" s="462" t="s">
        <v>509</v>
      </c>
      <c r="C125" s="472"/>
      <c r="D125" s="320"/>
    </row>
    <row r="126" spans="1:4" ht="12.75" customHeight="1">
      <c r="A126" s="318">
        <v>751</v>
      </c>
      <c r="B126" s="259" t="s">
        <v>399</v>
      </c>
      <c r="C126" s="260">
        <v>11959</v>
      </c>
      <c r="D126" s="260">
        <f>SUM(D128,D134)</f>
        <v>11317</v>
      </c>
    </row>
    <row r="127" spans="1:4" ht="12" customHeight="1">
      <c r="A127" s="324"/>
      <c r="B127" s="230" t="s">
        <v>400</v>
      </c>
      <c r="C127" s="239"/>
      <c r="D127" s="239"/>
    </row>
    <row r="128" spans="1:4" ht="12.75" customHeight="1">
      <c r="A128" s="310"/>
      <c r="B128" s="316" t="s">
        <v>401</v>
      </c>
      <c r="C128" s="233">
        <v>1284</v>
      </c>
      <c r="D128" s="261">
        <v>642</v>
      </c>
    </row>
    <row r="129" spans="1:4" ht="12" customHeight="1">
      <c r="A129" s="228"/>
      <c r="B129" s="323" t="s">
        <v>402</v>
      </c>
      <c r="C129" s="262"/>
      <c r="D129" s="262"/>
    </row>
    <row r="130" spans="1:4" ht="12.75" customHeight="1">
      <c r="A130" s="228"/>
      <c r="B130" s="306" t="s">
        <v>364</v>
      </c>
      <c r="C130" s="234">
        <v>1284</v>
      </c>
      <c r="D130" s="257">
        <v>642</v>
      </c>
    </row>
    <row r="131" spans="1:4" ht="12" customHeight="1">
      <c r="A131" s="228"/>
      <c r="B131" s="307" t="s">
        <v>365</v>
      </c>
      <c r="C131" s="228"/>
      <c r="D131" s="228"/>
    </row>
    <row r="132" spans="1:4" ht="12" customHeight="1">
      <c r="A132" s="228"/>
      <c r="B132" s="307" t="s">
        <v>366</v>
      </c>
      <c r="C132" s="228"/>
      <c r="D132" s="228"/>
    </row>
    <row r="133" spans="1:4" ht="12" customHeight="1">
      <c r="A133" s="254"/>
      <c r="B133" s="308" t="s">
        <v>367</v>
      </c>
      <c r="C133" s="229"/>
      <c r="D133" s="229"/>
    </row>
    <row r="134" spans="1:4" ht="12.75" customHeight="1">
      <c r="A134" s="228"/>
      <c r="B134" s="323" t="s">
        <v>403</v>
      </c>
      <c r="C134" s="263">
        <v>10675</v>
      </c>
      <c r="D134" s="263">
        <v>10675</v>
      </c>
    </row>
    <row r="135" spans="1:4" ht="12.75" customHeight="1">
      <c r="A135" s="228"/>
      <c r="B135" s="306" t="s">
        <v>364</v>
      </c>
      <c r="C135" s="248">
        <v>10675</v>
      </c>
      <c r="D135" s="248">
        <v>10675</v>
      </c>
    </row>
    <row r="136" spans="1:4" ht="12" customHeight="1">
      <c r="A136" s="228"/>
      <c r="B136" s="307" t="s">
        <v>365</v>
      </c>
      <c r="C136" s="228"/>
      <c r="D136" s="228"/>
    </row>
    <row r="137" spans="1:4" ht="12" customHeight="1">
      <c r="A137" s="228"/>
      <c r="B137" s="307" t="s">
        <v>366</v>
      </c>
      <c r="C137" s="228"/>
      <c r="D137" s="228"/>
    </row>
    <row r="138" spans="1:4" ht="12" customHeight="1">
      <c r="A138" s="229"/>
      <c r="B138" s="308" t="s">
        <v>367</v>
      </c>
      <c r="C138" s="229"/>
      <c r="D138" s="229"/>
    </row>
    <row r="139" spans="1:4" ht="12.75" customHeight="1">
      <c r="A139" s="325">
        <v>756</v>
      </c>
      <c r="B139" s="265" t="s">
        <v>404</v>
      </c>
      <c r="C139" s="266">
        <v>6995356</v>
      </c>
      <c r="D139" s="266">
        <f>SUM(D142,D146,D162,D180,D189,D193)</f>
        <v>3423960.3300000005</v>
      </c>
    </row>
    <row r="140" spans="1:4" ht="12" customHeight="1">
      <c r="A140" s="267"/>
      <c r="B140" s="268" t="s">
        <v>405</v>
      </c>
      <c r="C140" s="267"/>
      <c r="D140" s="267"/>
    </row>
    <row r="141" spans="1:4" ht="12" customHeight="1">
      <c r="A141" s="332"/>
      <c r="B141" s="270" t="s">
        <v>406</v>
      </c>
      <c r="C141" s="269"/>
      <c r="D141" s="269"/>
    </row>
    <row r="142" spans="1:4" ht="12.75" customHeight="1">
      <c r="A142" s="310"/>
      <c r="B142" s="323" t="s">
        <v>407</v>
      </c>
      <c r="C142" s="263">
        <v>10000</v>
      </c>
      <c r="D142" s="271">
        <v>6595.09</v>
      </c>
    </row>
    <row r="143" spans="1:4" ht="12.75" customHeight="1">
      <c r="A143" s="228"/>
      <c r="B143" s="306" t="s">
        <v>408</v>
      </c>
      <c r="C143" s="248">
        <v>10000</v>
      </c>
      <c r="D143" s="234">
        <v>6581.09</v>
      </c>
    </row>
    <row r="144" spans="1:4" ht="12" customHeight="1">
      <c r="A144" s="228"/>
      <c r="B144" s="307" t="s">
        <v>409</v>
      </c>
      <c r="C144" s="228"/>
      <c r="D144" s="228"/>
    </row>
    <row r="145" spans="1:4" ht="12.75" customHeight="1">
      <c r="A145" s="228"/>
      <c r="B145" s="328" t="s">
        <v>410</v>
      </c>
      <c r="C145" s="326">
        <v>0</v>
      </c>
      <c r="D145" s="327">
        <v>14</v>
      </c>
    </row>
    <row r="146" spans="1:4" ht="12.75" customHeight="1">
      <c r="A146" s="228"/>
      <c r="B146" s="329" t="s">
        <v>411</v>
      </c>
      <c r="C146" s="272">
        <v>2723381</v>
      </c>
      <c r="D146" s="272">
        <f>SUM(D149,D151,D153,D155,D157,D158,D159)</f>
        <v>1285326.7600000002</v>
      </c>
    </row>
    <row r="147" spans="1:4" ht="12" customHeight="1">
      <c r="A147" s="228"/>
      <c r="B147" s="330" t="s">
        <v>412</v>
      </c>
      <c r="C147" s="273"/>
      <c r="D147" s="273"/>
    </row>
    <row r="148" spans="1:4" ht="12" customHeight="1">
      <c r="A148" s="254"/>
      <c r="B148" s="331" t="s">
        <v>413</v>
      </c>
      <c r="C148" s="274"/>
      <c r="D148" s="274"/>
    </row>
    <row r="149" spans="1:4" ht="12.75" customHeight="1">
      <c r="A149" s="228"/>
      <c r="B149" s="305" t="s">
        <v>3</v>
      </c>
      <c r="C149" s="334">
        <v>2213754</v>
      </c>
      <c r="D149" s="334">
        <v>1033868.66</v>
      </c>
    </row>
    <row r="150" spans="1:4" ht="78" customHeight="1">
      <c r="A150" s="333"/>
      <c r="B150" s="460" t="s">
        <v>859</v>
      </c>
      <c r="C150" s="461"/>
      <c r="D150" s="335"/>
    </row>
    <row r="151" spans="1:4" ht="12.75" customHeight="1">
      <c r="A151" s="228"/>
      <c r="B151" s="415" t="s">
        <v>414</v>
      </c>
      <c r="C151" s="424">
        <v>379016</v>
      </c>
      <c r="D151" s="425">
        <v>188010.5</v>
      </c>
    </row>
    <row r="152" spans="1:4" ht="36.75" customHeight="1">
      <c r="A152" s="333"/>
      <c r="B152" s="460" t="s">
        <v>415</v>
      </c>
      <c r="C152" s="461"/>
      <c r="D152" s="337"/>
    </row>
    <row r="153" spans="1:4" ht="12.75" customHeight="1">
      <c r="A153" s="228"/>
      <c r="B153" s="305" t="s">
        <v>416</v>
      </c>
      <c r="C153" s="256">
        <v>43630</v>
      </c>
      <c r="D153" s="256">
        <v>22525</v>
      </c>
    </row>
    <row r="154" spans="1:4" ht="24" customHeight="1">
      <c r="A154" s="333"/>
      <c r="B154" s="460" t="s">
        <v>417</v>
      </c>
      <c r="C154" s="461"/>
      <c r="D154" s="338"/>
    </row>
    <row r="155" spans="1:4" ht="12.75" customHeight="1">
      <c r="A155" s="228"/>
      <c r="B155" s="305" t="s">
        <v>418</v>
      </c>
      <c r="C155" s="256">
        <v>26013</v>
      </c>
      <c r="D155" s="256">
        <v>14533</v>
      </c>
    </row>
    <row r="156" spans="1:4" ht="45" customHeight="1">
      <c r="A156" s="333"/>
      <c r="B156" s="460" t="s">
        <v>419</v>
      </c>
      <c r="C156" s="461"/>
      <c r="D156" s="338"/>
    </row>
    <row r="157" spans="1:4" ht="12.75" customHeight="1">
      <c r="A157" s="228"/>
      <c r="B157" s="322" t="s">
        <v>420</v>
      </c>
      <c r="C157" s="339">
        <v>7000</v>
      </c>
      <c r="D157" s="340">
        <v>520</v>
      </c>
    </row>
    <row r="158" spans="1:4" ht="12.75" customHeight="1">
      <c r="A158" s="228"/>
      <c r="B158" s="303" t="s">
        <v>421</v>
      </c>
      <c r="C158" s="220">
        <v>100</v>
      </c>
      <c r="D158" s="276">
        <v>17.6</v>
      </c>
    </row>
    <row r="159" spans="1:4" ht="12.75" customHeight="1">
      <c r="A159" s="228"/>
      <c r="B159" s="304" t="s">
        <v>422</v>
      </c>
      <c r="C159" s="223">
        <v>53868</v>
      </c>
      <c r="D159" s="223">
        <v>25852</v>
      </c>
    </row>
    <row r="160" spans="1:4" ht="12" customHeight="1">
      <c r="A160" s="228"/>
      <c r="B160" s="305" t="s">
        <v>423</v>
      </c>
      <c r="C160" s="225"/>
      <c r="D160" s="225"/>
    </row>
    <row r="161" spans="1:4" ht="25.5" customHeight="1">
      <c r="A161" s="228"/>
      <c r="B161" s="462" t="s">
        <v>424</v>
      </c>
      <c r="C161" s="472"/>
      <c r="D161" s="277"/>
    </row>
    <row r="162" spans="1:4" ht="12.75" customHeight="1">
      <c r="A162" s="228"/>
      <c r="B162" s="329" t="s">
        <v>411</v>
      </c>
      <c r="C162" s="272">
        <v>1881685</v>
      </c>
      <c r="D162" s="272">
        <f>SUM(D166,D167,D168,D170,D172,D174,D176,D177,D178,D179)</f>
        <v>1119034.11</v>
      </c>
    </row>
    <row r="163" spans="1:4" ht="12" customHeight="1">
      <c r="A163" s="228"/>
      <c r="B163" s="330" t="s">
        <v>425</v>
      </c>
      <c r="C163" s="273"/>
      <c r="D163" s="273"/>
    </row>
    <row r="164" spans="1:4" ht="12" customHeight="1">
      <c r="A164" s="228"/>
      <c r="B164" s="330" t="s">
        <v>426</v>
      </c>
      <c r="C164" s="273"/>
      <c r="D164" s="273"/>
    </row>
    <row r="165" spans="1:4" ht="12" customHeight="1">
      <c r="A165" s="254"/>
      <c r="B165" s="331" t="s">
        <v>427</v>
      </c>
      <c r="C165" s="274"/>
      <c r="D165" s="274"/>
    </row>
    <row r="166" spans="1:4" ht="12.75" customHeight="1">
      <c r="A166" s="228"/>
      <c r="B166" s="322" t="s">
        <v>3</v>
      </c>
      <c r="C166" s="278">
        <v>686164</v>
      </c>
      <c r="D166" s="278">
        <v>359969.55</v>
      </c>
    </row>
    <row r="167" spans="1:4" ht="12.75" customHeight="1">
      <c r="A167" s="228"/>
      <c r="B167" s="303" t="s">
        <v>414</v>
      </c>
      <c r="C167" s="275">
        <v>647066</v>
      </c>
      <c r="D167" s="275">
        <v>333732.82</v>
      </c>
    </row>
    <row r="168" spans="1:4" ht="12.75" customHeight="1">
      <c r="A168" s="228"/>
      <c r="B168" s="304" t="s">
        <v>416</v>
      </c>
      <c r="C168" s="281">
        <v>2164</v>
      </c>
      <c r="D168" s="281">
        <v>1112</v>
      </c>
    </row>
    <row r="169" spans="1:4" ht="171.75" customHeight="1">
      <c r="A169" s="333"/>
      <c r="B169" s="460" t="s">
        <v>428</v>
      </c>
      <c r="C169" s="461"/>
      <c r="D169" s="341"/>
    </row>
    <row r="170" spans="1:4" ht="12.75" customHeight="1">
      <c r="A170" s="228"/>
      <c r="B170" s="305" t="s">
        <v>418</v>
      </c>
      <c r="C170" s="256">
        <v>31787</v>
      </c>
      <c r="D170" s="256">
        <v>16447</v>
      </c>
    </row>
    <row r="171" spans="1:4" ht="35.25" customHeight="1">
      <c r="A171" s="333"/>
      <c r="B171" s="460" t="s">
        <v>860</v>
      </c>
      <c r="C171" s="461"/>
      <c r="D171" s="342"/>
    </row>
    <row r="172" spans="1:4" ht="12.75" customHeight="1">
      <c r="A172" s="228"/>
      <c r="B172" s="305" t="s">
        <v>429</v>
      </c>
      <c r="C172" s="255">
        <v>400000</v>
      </c>
      <c r="D172" s="255">
        <v>300564.49</v>
      </c>
    </row>
    <row r="173" spans="1:4" ht="12.75" customHeight="1">
      <c r="A173" s="333"/>
      <c r="B173" s="460" t="s">
        <v>430</v>
      </c>
      <c r="C173" s="461"/>
      <c r="D173" s="343"/>
    </row>
    <row r="174" spans="1:4" ht="12.75" customHeight="1">
      <c r="A174" s="228"/>
      <c r="B174" s="305" t="s">
        <v>431</v>
      </c>
      <c r="C174" s="344">
        <v>2700</v>
      </c>
      <c r="D174" s="344">
        <v>1134</v>
      </c>
    </row>
    <row r="175" spans="1:4" ht="24.75" customHeight="1">
      <c r="A175" s="333"/>
      <c r="B175" s="460" t="s">
        <v>861</v>
      </c>
      <c r="C175" s="461"/>
      <c r="D175" s="345"/>
    </row>
    <row r="176" spans="1:4" ht="12.75" customHeight="1">
      <c r="A176" s="228"/>
      <c r="B176" s="322" t="s">
        <v>432</v>
      </c>
      <c r="C176" s="336">
        <v>39804</v>
      </c>
      <c r="D176" s="336">
        <v>18418</v>
      </c>
    </row>
    <row r="177" spans="1:4" ht="12.75" customHeight="1">
      <c r="A177" s="228"/>
      <c r="B177" s="303" t="s">
        <v>420</v>
      </c>
      <c r="C177" s="258">
        <v>70000</v>
      </c>
      <c r="D177" s="258">
        <v>73287.41</v>
      </c>
    </row>
    <row r="178" spans="1:4" ht="12.75" customHeight="1">
      <c r="A178" s="228"/>
      <c r="B178" s="303" t="s">
        <v>421</v>
      </c>
      <c r="C178" s="253">
        <v>2000</v>
      </c>
      <c r="D178" s="253">
        <v>1011.6</v>
      </c>
    </row>
    <row r="179" spans="1:4" ht="12.75" customHeight="1">
      <c r="A179" s="228"/>
      <c r="B179" s="303" t="s">
        <v>410</v>
      </c>
      <c r="C179" s="219">
        <v>0</v>
      </c>
      <c r="D179" s="258">
        <v>13357.24</v>
      </c>
    </row>
    <row r="180" spans="1:4" ht="12.75" customHeight="1">
      <c r="A180" s="228"/>
      <c r="B180" s="316" t="s">
        <v>433</v>
      </c>
      <c r="C180" s="279">
        <v>143155</v>
      </c>
      <c r="D180" s="279">
        <f>SUM(D182,D183,D185,D186)</f>
        <v>111740.11</v>
      </c>
    </row>
    <row r="181" spans="1:4" ht="12" customHeight="1">
      <c r="A181" s="228"/>
      <c r="B181" s="312" t="s">
        <v>434</v>
      </c>
      <c r="C181" s="280"/>
      <c r="D181" s="280"/>
    </row>
    <row r="182" spans="1:4" ht="12.75" customHeight="1">
      <c r="A182" s="228"/>
      <c r="B182" s="303" t="s">
        <v>435</v>
      </c>
      <c r="C182" s="258">
        <v>20000</v>
      </c>
      <c r="D182" s="258">
        <v>13216.5</v>
      </c>
    </row>
    <row r="183" spans="1:4" ht="12.75" customHeight="1">
      <c r="A183" s="228"/>
      <c r="B183" s="303" t="s">
        <v>436</v>
      </c>
      <c r="C183" s="253">
        <v>2000</v>
      </c>
      <c r="D183" s="253">
        <v>1111</v>
      </c>
    </row>
    <row r="184" spans="1:4" ht="12.75" customHeight="1">
      <c r="A184" s="333"/>
      <c r="B184" s="460" t="s">
        <v>437</v>
      </c>
      <c r="C184" s="461"/>
      <c r="D184" s="341">
        <v>1111</v>
      </c>
    </row>
    <row r="185" spans="1:4" ht="12.75" customHeight="1">
      <c r="A185" s="228"/>
      <c r="B185" s="304" t="s">
        <v>438</v>
      </c>
      <c r="C185" s="282">
        <v>111155</v>
      </c>
      <c r="D185" s="223">
        <v>92422.32</v>
      </c>
    </row>
    <row r="186" spans="1:4" ht="12.75" customHeight="1">
      <c r="A186" s="228"/>
      <c r="B186" s="306" t="s">
        <v>439</v>
      </c>
      <c r="C186" s="248">
        <v>10000</v>
      </c>
      <c r="D186" s="234">
        <v>4990.29</v>
      </c>
    </row>
    <row r="187" spans="1:4" ht="12" customHeight="1">
      <c r="A187" s="228"/>
      <c r="B187" s="307" t="s">
        <v>440</v>
      </c>
      <c r="C187" s="228"/>
      <c r="D187" s="228"/>
    </row>
    <row r="188" spans="1:4" ht="12" customHeight="1">
      <c r="A188" s="254"/>
      <c r="B188" s="308" t="s">
        <v>441</v>
      </c>
      <c r="C188" s="229"/>
      <c r="D188" s="229"/>
    </row>
    <row r="189" spans="1:4" ht="12.75" customHeight="1">
      <c r="A189" s="228"/>
      <c r="B189" s="323" t="s">
        <v>442</v>
      </c>
      <c r="C189" s="283">
        <v>2227135</v>
      </c>
      <c r="D189" s="284">
        <v>897918.93</v>
      </c>
    </row>
    <row r="190" spans="1:4" ht="12" customHeight="1">
      <c r="A190" s="228"/>
      <c r="B190" s="312" t="s">
        <v>443</v>
      </c>
      <c r="C190" s="280"/>
      <c r="D190" s="280"/>
    </row>
    <row r="191" spans="1:4" ht="12.75" customHeight="1">
      <c r="A191" s="228"/>
      <c r="B191" s="303" t="s">
        <v>444</v>
      </c>
      <c r="C191" s="285">
        <v>2197135</v>
      </c>
      <c r="D191" s="275">
        <v>886493</v>
      </c>
    </row>
    <row r="192" spans="1:4" ht="12.75" customHeight="1">
      <c r="A192" s="228"/>
      <c r="B192" s="303" t="s">
        <v>445</v>
      </c>
      <c r="C192" s="258">
        <v>30000</v>
      </c>
      <c r="D192" s="258">
        <v>11425.93</v>
      </c>
    </row>
    <row r="193" spans="1:4" ht="12.75" customHeight="1">
      <c r="A193" s="228"/>
      <c r="B193" s="316" t="s">
        <v>446</v>
      </c>
      <c r="C193" s="246">
        <v>10000</v>
      </c>
      <c r="D193" s="233">
        <v>3345.33</v>
      </c>
    </row>
    <row r="194" spans="1:4" ht="12" customHeight="1">
      <c r="A194" s="228"/>
      <c r="B194" s="312" t="s">
        <v>447</v>
      </c>
      <c r="C194" s="280"/>
      <c r="D194" s="280"/>
    </row>
    <row r="195" spans="1:4" ht="12.75" customHeight="1">
      <c r="A195" s="315"/>
      <c r="B195" s="303" t="s">
        <v>410</v>
      </c>
      <c r="C195" s="258">
        <v>10000</v>
      </c>
      <c r="D195" s="253">
        <v>3345.33</v>
      </c>
    </row>
    <row r="196" spans="1:4" ht="12.75" customHeight="1">
      <c r="A196" s="321">
        <v>758</v>
      </c>
      <c r="B196" s="212" t="s">
        <v>448</v>
      </c>
      <c r="C196" s="286">
        <v>7206734</v>
      </c>
      <c r="D196" s="286">
        <f>SUM(D197,D200,D202)</f>
        <v>4216490</v>
      </c>
    </row>
    <row r="197" spans="1:4" ht="12.75" customHeight="1">
      <c r="A197" s="214"/>
      <c r="B197" s="232" t="s">
        <v>449</v>
      </c>
      <c r="C197" s="287">
        <v>5146683</v>
      </c>
      <c r="D197" s="287">
        <v>3186464</v>
      </c>
    </row>
    <row r="198" spans="1:4" ht="12" customHeight="1">
      <c r="A198" s="214"/>
      <c r="B198" s="250" t="s">
        <v>450</v>
      </c>
      <c r="C198" s="280"/>
      <c r="D198" s="280"/>
    </row>
    <row r="199" spans="1:4" ht="12.75" customHeight="1">
      <c r="A199" s="214"/>
      <c r="B199" s="218" t="s">
        <v>451</v>
      </c>
      <c r="C199" s="285">
        <v>5146683</v>
      </c>
      <c r="D199" s="285">
        <v>3186464</v>
      </c>
    </row>
    <row r="200" spans="1:4" ht="12.75" customHeight="1">
      <c r="A200" s="214"/>
      <c r="B200" s="215" t="s">
        <v>452</v>
      </c>
      <c r="C200" s="288">
        <v>1988665</v>
      </c>
      <c r="D200" s="221">
        <v>994332</v>
      </c>
    </row>
    <row r="201" spans="1:4" ht="12.75" customHeight="1">
      <c r="A201" s="214"/>
      <c r="B201" s="218" t="s">
        <v>451</v>
      </c>
      <c r="C201" s="285">
        <v>1988665</v>
      </c>
      <c r="D201" s="275">
        <v>994332</v>
      </c>
    </row>
    <row r="202" spans="1:4" ht="12.75" customHeight="1">
      <c r="A202" s="214"/>
      <c r="B202" s="215" t="s">
        <v>453</v>
      </c>
      <c r="C202" s="240">
        <v>71386</v>
      </c>
      <c r="D202" s="240">
        <v>35694</v>
      </c>
    </row>
    <row r="203" spans="1:4" ht="12.75" customHeight="1">
      <c r="A203" s="214"/>
      <c r="B203" s="218" t="s">
        <v>451</v>
      </c>
      <c r="C203" s="258">
        <v>71386</v>
      </c>
      <c r="D203" s="258">
        <v>35694</v>
      </c>
    </row>
    <row r="204" spans="1:5" ht="12.75" customHeight="1">
      <c r="A204" s="235">
        <v>801</v>
      </c>
      <c r="B204" s="212" t="s">
        <v>454</v>
      </c>
      <c r="C204" s="244">
        <v>63150</v>
      </c>
      <c r="D204" s="244">
        <f>SUM(D205,D217,D222,D230,D235)</f>
        <v>15179.09</v>
      </c>
      <c r="E204" s="289"/>
    </row>
    <row r="205" spans="1:5" ht="12.75" customHeight="1">
      <c r="A205" s="310"/>
      <c r="B205" s="302" t="s">
        <v>455</v>
      </c>
      <c r="C205" s="290">
        <v>9000</v>
      </c>
      <c r="D205" s="290">
        <f>SUM(D206,D208)</f>
        <v>8629.33</v>
      </c>
      <c r="E205" s="289"/>
    </row>
    <row r="206" spans="1:5" ht="12.75" customHeight="1">
      <c r="A206" s="228"/>
      <c r="B206" s="303" t="s">
        <v>391</v>
      </c>
      <c r="C206" s="253">
        <v>3950</v>
      </c>
      <c r="D206" s="253">
        <v>3107.83</v>
      </c>
      <c r="E206" s="289"/>
    </row>
    <row r="207" spans="1:5" s="293" customFormat="1" ht="12.75" customHeight="1">
      <c r="A207" s="352"/>
      <c r="B207" s="519" t="s">
        <v>456</v>
      </c>
      <c r="C207" s="520"/>
      <c r="D207" s="291">
        <v>3107.83</v>
      </c>
      <c r="E207" s="292"/>
    </row>
    <row r="208" spans="1:5" ht="12.75" customHeight="1">
      <c r="A208" s="228"/>
      <c r="B208" s="303" t="s">
        <v>360</v>
      </c>
      <c r="C208" s="253">
        <v>5050</v>
      </c>
      <c r="D208" s="253">
        <v>5521.5</v>
      </c>
      <c r="E208" s="289"/>
    </row>
    <row r="209" spans="1:5" s="293" customFormat="1" ht="24.75" customHeight="1">
      <c r="A209" s="352"/>
      <c r="B209" s="518" t="s">
        <v>457</v>
      </c>
      <c r="C209" s="521"/>
      <c r="D209" s="291">
        <v>440.46</v>
      </c>
      <c r="E209" s="292"/>
    </row>
    <row r="210" spans="1:5" s="293" customFormat="1" ht="12.75" customHeight="1">
      <c r="A210" s="352"/>
      <c r="B210" s="522" t="s">
        <v>458</v>
      </c>
      <c r="C210" s="521"/>
      <c r="D210" s="291">
        <v>80</v>
      </c>
      <c r="E210" s="292"/>
    </row>
    <row r="211" spans="1:5" s="293" customFormat="1" ht="12" customHeight="1">
      <c r="A211" s="352"/>
      <c r="B211" s="522" t="s">
        <v>842</v>
      </c>
      <c r="C211" s="522"/>
      <c r="D211" s="291">
        <v>62</v>
      </c>
      <c r="E211" s="292"/>
    </row>
    <row r="212" spans="1:5" s="293" customFormat="1" ht="12.75" customHeight="1">
      <c r="A212" s="352"/>
      <c r="B212" s="522" t="s">
        <v>459</v>
      </c>
      <c r="C212" s="522"/>
      <c r="D212" s="291">
        <v>568.5</v>
      </c>
      <c r="E212" s="292"/>
    </row>
    <row r="213" spans="1:5" s="293" customFormat="1" ht="24" customHeight="1">
      <c r="A213" s="352"/>
      <c r="B213" s="522" t="s">
        <v>460</v>
      </c>
      <c r="C213" s="522"/>
      <c r="D213" s="291">
        <v>269.93</v>
      </c>
      <c r="E213" s="292"/>
    </row>
    <row r="214" spans="1:5" s="293" customFormat="1" ht="12.75" customHeight="1">
      <c r="A214" s="352"/>
      <c r="B214" s="518" t="s">
        <v>461</v>
      </c>
      <c r="C214" s="518"/>
      <c r="D214" s="291">
        <v>2693.58</v>
      </c>
      <c r="E214" s="292"/>
    </row>
    <row r="215" spans="1:5" s="293" customFormat="1" ht="12.75" customHeight="1">
      <c r="A215" s="352"/>
      <c r="B215" s="518" t="s">
        <v>1045</v>
      </c>
      <c r="C215" s="518"/>
      <c r="D215" s="291">
        <v>850</v>
      </c>
      <c r="E215" s="292"/>
    </row>
    <row r="216" spans="1:5" s="293" customFormat="1" ht="12.75" customHeight="1">
      <c r="A216" s="352"/>
      <c r="B216" s="518" t="s">
        <v>462</v>
      </c>
      <c r="C216" s="518"/>
      <c r="D216" s="291">
        <v>557.03</v>
      </c>
      <c r="E216" s="292"/>
    </row>
    <row r="217" spans="1:5" ht="12.75" customHeight="1">
      <c r="A217" s="228"/>
      <c r="B217" s="302" t="s">
        <v>463</v>
      </c>
      <c r="C217" s="217">
        <v>570</v>
      </c>
      <c r="D217" s="217">
        <v>448.87</v>
      </c>
      <c r="E217" s="289"/>
    </row>
    <row r="218" spans="1:5" ht="12.75" customHeight="1">
      <c r="A218" s="228"/>
      <c r="B218" s="303" t="s">
        <v>391</v>
      </c>
      <c r="C218" s="220">
        <v>500</v>
      </c>
      <c r="D218" s="220">
        <v>415.87</v>
      </c>
      <c r="E218" s="289"/>
    </row>
    <row r="219" spans="1:5" s="293" customFormat="1" ht="12.75" customHeight="1">
      <c r="A219" s="352"/>
      <c r="B219" s="519" t="s">
        <v>456</v>
      </c>
      <c r="C219" s="520"/>
      <c r="D219" s="291"/>
      <c r="E219" s="292"/>
    </row>
    <row r="220" spans="1:5" ht="12.75" customHeight="1">
      <c r="A220" s="228"/>
      <c r="B220" s="303" t="s">
        <v>360</v>
      </c>
      <c r="C220" s="276">
        <v>70</v>
      </c>
      <c r="D220" s="276">
        <v>33</v>
      </c>
      <c r="E220" s="289"/>
    </row>
    <row r="221" spans="1:5" s="293" customFormat="1" ht="24.75" customHeight="1">
      <c r="A221" s="352"/>
      <c r="B221" s="518" t="s">
        <v>457</v>
      </c>
      <c r="C221" s="521"/>
      <c r="D221" s="291"/>
      <c r="E221" s="292"/>
    </row>
    <row r="222" spans="1:5" ht="12.75" customHeight="1">
      <c r="A222" s="228"/>
      <c r="B222" s="302" t="s">
        <v>464</v>
      </c>
      <c r="C222" s="290">
        <v>2400</v>
      </c>
      <c r="D222" s="290">
        <f>SUM(D223,D225)</f>
        <v>4608.54</v>
      </c>
      <c r="E222" s="289"/>
    </row>
    <row r="223" spans="1:5" ht="12.75" customHeight="1">
      <c r="A223" s="228"/>
      <c r="B223" s="303" t="s">
        <v>391</v>
      </c>
      <c r="C223" s="253">
        <v>2000</v>
      </c>
      <c r="D223" s="220">
        <v>722.37</v>
      </c>
      <c r="E223" s="289"/>
    </row>
    <row r="224" spans="1:5" s="293" customFormat="1" ht="12.75" customHeight="1">
      <c r="A224" s="352"/>
      <c r="B224" s="519" t="s">
        <v>456</v>
      </c>
      <c r="C224" s="520"/>
      <c r="D224" s="291"/>
      <c r="E224" s="292"/>
    </row>
    <row r="225" spans="1:5" ht="12.75" customHeight="1">
      <c r="A225" s="228"/>
      <c r="B225" s="303" t="s">
        <v>360</v>
      </c>
      <c r="C225" s="220">
        <v>400</v>
      </c>
      <c r="D225" s="253">
        <v>3886.17</v>
      </c>
      <c r="E225" s="289"/>
    </row>
    <row r="226" spans="1:5" s="293" customFormat="1" ht="24.75" customHeight="1">
      <c r="A226" s="352"/>
      <c r="B226" s="518" t="s">
        <v>457</v>
      </c>
      <c r="C226" s="521"/>
      <c r="D226" s="291">
        <v>142.42</v>
      </c>
      <c r="E226" s="292"/>
    </row>
    <row r="227" spans="1:5" s="293" customFormat="1" ht="12.75" customHeight="1">
      <c r="A227" s="352"/>
      <c r="B227" s="522" t="s">
        <v>843</v>
      </c>
      <c r="C227" s="522"/>
      <c r="D227" s="291">
        <v>36</v>
      </c>
      <c r="E227" s="292"/>
    </row>
    <row r="228" spans="1:5" s="293" customFormat="1" ht="12.75" customHeight="1">
      <c r="A228" s="352"/>
      <c r="B228" s="522" t="s">
        <v>459</v>
      </c>
      <c r="C228" s="522"/>
      <c r="D228" s="291">
        <v>1755</v>
      </c>
      <c r="E228" s="292"/>
    </row>
    <row r="229" spans="1:5" s="293" customFormat="1" ht="12.75" customHeight="1">
      <c r="A229" s="352"/>
      <c r="B229" s="518" t="s">
        <v>462</v>
      </c>
      <c r="C229" s="518"/>
      <c r="D229" s="291">
        <v>1952.75</v>
      </c>
      <c r="E229" s="292"/>
    </row>
    <row r="230" spans="1:5" ht="12.75" customHeight="1">
      <c r="A230" s="228"/>
      <c r="B230" s="302" t="s">
        <v>465</v>
      </c>
      <c r="C230" s="290">
        <v>3035</v>
      </c>
      <c r="D230" s="217">
        <v>818.96</v>
      </c>
      <c r="E230" s="289"/>
    </row>
    <row r="231" spans="1:5" ht="12.75" customHeight="1">
      <c r="A231" s="228"/>
      <c r="B231" s="303" t="s">
        <v>391</v>
      </c>
      <c r="C231" s="253">
        <v>3000</v>
      </c>
      <c r="D231" s="220">
        <v>793.96</v>
      </c>
      <c r="E231" s="289"/>
    </row>
    <row r="232" spans="1:5" s="293" customFormat="1" ht="12.75" customHeight="1">
      <c r="A232" s="352"/>
      <c r="B232" s="519" t="s">
        <v>456</v>
      </c>
      <c r="C232" s="520"/>
      <c r="D232" s="291"/>
      <c r="E232" s="292"/>
    </row>
    <row r="233" spans="1:5" ht="12.75" customHeight="1">
      <c r="A233" s="228"/>
      <c r="B233" s="303" t="s">
        <v>360</v>
      </c>
      <c r="C233" s="276">
        <v>35</v>
      </c>
      <c r="D233" s="276">
        <v>25</v>
      </c>
      <c r="E233" s="289"/>
    </row>
    <row r="234" spans="1:5" s="293" customFormat="1" ht="24.75" customHeight="1">
      <c r="A234" s="352"/>
      <c r="B234" s="518" t="s">
        <v>457</v>
      </c>
      <c r="C234" s="521"/>
      <c r="D234" s="291"/>
      <c r="E234" s="292"/>
    </row>
    <row r="235" spans="1:5" ht="12.75" customHeight="1">
      <c r="A235" s="228"/>
      <c r="B235" s="316" t="s">
        <v>361</v>
      </c>
      <c r="C235" s="246">
        <v>48145</v>
      </c>
      <c r="D235" s="261">
        <v>673.39</v>
      </c>
      <c r="E235" s="289"/>
    </row>
    <row r="236" spans="1:5" ht="12.75" customHeight="1">
      <c r="A236" s="228"/>
      <c r="B236" s="306" t="s">
        <v>364</v>
      </c>
      <c r="C236" s="248">
        <v>48145</v>
      </c>
      <c r="D236" s="257">
        <v>673.39</v>
      </c>
      <c r="E236" s="289"/>
    </row>
    <row r="237" spans="1:5" ht="12" customHeight="1">
      <c r="A237" s="228"/>
      <c r="B237" s="307" t="s">
        <v>466</v>
      </c>
      <c r="C237" s="228"/>
      <c r="D237" s="228"/>
      <c r="E237" s="289"/>
    </row>
    <row r="238" spans="1:5" ht="12" customHeight="1">
      <c r="A238" s="254"/>
      <c r="B238" s="308" t="s">
        <v>467</v>
      </c>
      <c r="C238" s="229"/>
      <c r="D238" s="229"/>
      <c r="E238" s="289"/>
    </row>
    <row r="239" spans="1:5" s="293" customFormat="1" ht="12.75" customHeight="1">
      <c r="A239" s="353"/>
      <c r="B239" s="519" t="s">
        <v>510</v>
      </c>
      <c r="C239" s="520"/>
      <c r="D239" s="291"/>
      <c r="E239" s="292"/>
    </row>
    <row r="240" spans="1:4" ht="12.75" customHeight="1">
      <c r="A240" s="318">
        <v>852</v>
      </c>
      <c r="B240" s="230" t="s">
        <v>468</v>
      </c>
      <c r="C240" s="294">
        <v>2356783</v>
      </c>
      <c r="D240" s="294">
        <f>SUM(D241,D244,D259,D268,D277,D285,D288)</f>
        <v>1107658</v>
      </c>
    </row>
    <row r="241" spans="1:4" ht="12.75" customHeight="1">
      <c r="A241" s="310"/>
      <c r="B241" s="302" t="s">
        <v>469</v>
      </c>
      <c r="C241" s="290">
        <v>1600</v>
      </c>
      <c r="D241" s="290">
        <v>1750.02</v>
      </c>
    </row>
    <row r="242" spans="1:4" ht="12.75" customHeight="1">
      <c r="A242" s="228"/>
      <c r="B242" s="304" t="s">
        <v>390</v>
      </c>
      <c r="C242" s="281">
        <v>1600</v>
      </c>
      <c r="D242" s="281">
        <v>1750.02</v>
      </c>
    </row>
    <row r="243" spans="1:4" ht="12.75" customHeight="1">
      <c r="A243" s="228"/>
      <c r="B243" s="462" t="s">
        <v>470</v>
      </c>
      <c r="C243" s="461"/>
      <c r="D243" s="349"/>
    </row>
    <row r="244" spans="1:4" ht="12.75" customHeight="1">
      <c r="A244" s="228"/>
      <c r="B244" s="330" t="s">
        <v>471</v>
      </c>
      <c r="C244" s="346">
        <v>2147750</v>
      </c>
      <c r="D244" s="347">
        <f>SUM(D247,D248,D250,D253,D256)</f>
        <v>996465.98</v>
      </c>
    </row>
    <row r="245" spans="1:4" ht="12" customHeight="1">
      <c r="A245" s="228"/>
      <c r="B245" s="330" t="s">
        <v>862</v>
      </c>
      <c r="C245" s="273"/>
      <c r="D245" s="273"/>
    </row>
    <row r="246" spans="1:4" ht="12" customHeight="1">
      <c r="A246" s="254"/>
      <c r="B246" s="331" t="s">
        <v>473</v>
      </c>
      <c r="C246" s="274"/>
      <c r="D246" s="274"/>
    </row>
    <row r="247" spans="1:4" ht="12.75" customHeight="1">
      <c r="A247" s="228"/>
      <c r="B247" s="322" t="s">
        <v>421</v>
      </c>
      <c r="C247" s="295">
        <v>50</v>
      </c>
      <c r="D247" s="296">
        <v>0</v>
      </c>
    </row>
    <row r="248" spans="1:4" ht="12.75" customHeight="1">
      <c r="A248" s="228"/>
      <c r="B248" s="304" t="s">
        <v>391</v>
      </c>
      <c r="C248" s="311">
        <v>400</v>
      </c>
      <c r="D248" s="311">
        <v>291.13</v>
      </c>
    </row>
    <row r="249" spans="1:4" ht="12.75" customHeight="1">
      <c r="A249" s="228"/>
      <c r="B249" s="523" t="s">
        <v>474</v>
      </c>
      <c r="C249" s="524"/>
      <c r="D249" s="350"/>
    </row>
    <row r="250" spans="1:4" ht="12.75" customHeight="1">
      <c r="A250" s="228"/>
      <c r="B250" s="305" t="s">
        <v>360</v>
      </c>
      <c r="C250" s="348">
        <v>0</v>
      </c>
      <c r="D250" s="344">
        <v>2487.61</v>
      </c>
    </row>
    <row r="251" spans="1:4" ht="13.5" customHeight="1">
      <c r="A251" s="228"/>
      <c r="B251" s="462" t="s">
        <v>475</v>
      </c>
      <c r="C251" s="461"/>
      <c r="D251" s="341">
        <v>931.51</v>
      </c>
    </row>
    <row r="252" spans="1:4" ht="25.5" customHeight="1">
      <c r="A252" s="228"/>
      <c r="B252" s="462" t="s">
        <v>863</v>
      </c>
      <c r="C252" s="461"/>
      <c r="D252" s="341">
        <v>1556.1</v>
      </c>
    </row>
    <row r="253" spans="1:4" ht="12.75" customHeight="1">
      <c r="A253" s="228"/>
      <c r="B253" s="305" t="s">
        <v>864</v>
      </c>
      <c r="C253" s="334">
        <v>2147300</v>
      </c>
      <c r="D253" s="255">
        <v>993291</v>
      </c>
    </row>
    <row r="254" spans="1:4" ht="12" customHeight="1">
      <c r="A254" s="228"/>
      <c r="B254" s="305" t="s">
        <v>865</v>
      </c>
      <c r="C254" s="225"/>
      <c r="D254" s="225"/>
    </row>
    <row r="255" spans="1:4" ht="12" customHeight="1">
      <c r="A255" s="228"/>
      <c r="B255" s="305" t="s">
        <v>866</v>
      </c>
      <c r="C255" s="225"/>
      <c r="D255" s="225"/>
    </row>
    <row r="256" spans="1:4" ht="12.75" customHeight="1">
      <c r="A256" s="228"/>
      <c r="B256" s="306" t="s">
        <v>394</v>
      </c>
      <c r="C256" s="249">
        <v>0</v>
      </c>
      <c r="D256" s="257">
        <v>396.24</v>
      </c>
    </row>
    <row r="257" spans="1:4" ht="12" customHeight="1">
      <c r="A257" s="228"/>
      <c r="B257" s="307" t="s">
        <v>395</v>
      </c>
      <c r="C257" s="228"/>
      <c r="D257" s="228"/>
    </row>
    <row r="258" spans="1:4" ht="12" customHeight="1">
      <c r="A258" s="254"/>
      <c r="B258" s="307" t="s">
        <v>396</v>
      </c>
      <c r="C258" s="254"/>
      <c r="D258" s="254"/>
    </row>
    <row r="259" spans="1:4" ht="12.75" customHeight="1">
      <c r="A259" s="228"/>
      <c r="B259" s="329" t="s">
        <v>476</v>
      </c>
      <c r="C259" s="297">
        <v>5100</v>
      </c>
      <c r="D259" s="297">
        <v>2162</v>
      </c>
    </row>
    <row r="260" spans="1:4" ht="12" customHeight="1">
      <c r="A260" s="228"/>
      <c r="B260" s="330" t="s">
        <v>477</v>
      </c>
      <c r="C260" s="273"/>
      <c r="D260" s="273"/>
    </row>
    <row r="261" spans="1:4" ht="12" customHeight="1">
      <c r="A261" s="228"/>
      <c r="B261" s="330" t="s">
        <v>478</v>
      </c>
      <c r="C261" s="273"/>
      <c r="D261" s="273"/>
    </row>
    <row r="262" spans="1:4" ht="12" customHeight="1">
      <c r="A262" s="254"/>
      <c r="B262" s="330" t="s">
        <v>479</v>
      </c>
      <c r="C262" s="298"/>
      <c r="D262" s="298"/>
    </row>
    <row r="263" spans="1:4" ht="12" customHeight="1">
      <c r="A263" s="254"/>
      <c r="B263" s="330" t="s">
        <v>480</v>
      </c>
      <c r="C263" s="298"/>
      <c r="D263" s="298"/>
    </row>
    <row r="264" spans="1:4" ht="12.75" customHeight="1">
      <c r="A264" s="228"/>
      <c r="B264" s="306" t="s">
        <v>364</v>
      </c>
      <c r="C264" s="234">
        <v>5100</v>
      </c>
      <c r="D264" s="234">
        <v>2162</v>
      </c>
    </row>
    <row r="265" spans="1:4" ht="12" customHeight="1">
      <c r="A265" s="228"/>
      <c r="B265" s="307" t="s">
        <v>365</v>
      </c>
      <c r="C265" s="228"/>
      <c r="D265" s="228"/>
    </row>
    <row r="266" spans="1:4" ht="12" customHeight="1">
      <c r="A266" s="228"/>
      <c r="B266" s="307" t="s">
        <v>366</v>
      </c>
      <c r="C266" s="228"/>
      <c r="D266" s="228"/>
    </row>
    <row r="267" spans="1:4" ht="12" customHeight="1">
      <c r="A267" s="254"/>
      <c r="B267" s="308" t="s">
        <v>367</v>
      </c>
      <c r="C267" s="229"/>
      <c r="D267" s="229"/>
    </row>
    <row r="268" spans="1:4" ht="12.75" customHeight="1">
      <c r="A268" s="228"/>
      <c r="B268" s="323" t="s">
        <v>481</v>
      </c>
      <c r="C268" s="263">
        <v>95600</v>
      </c>
      <c r="D268" s="263">
        <f>SUM(D270,D274)</f>
        <v>45178</v>
      </c>
    </row>
    <row r="269" spans="1:4" ht="12" customHeight="1">
      <c r="A269" s="228"/>
      <c r="B269" s="323" t="s">
        <v>482</v>
      </c>
      <c r="C269" s="262"/>
      <c r="D269" s="262"/>
    </row>
    <row r="270" spans="1:4" ht="12.75" customHeight="1">
      <c r="A270" s="228"/>
      <c r="B270" s="306" t="s">
        <v>364</v>
      </c>
      <c r="C270" s="248">
        <v>63000</v>
      </c>
      <c r="D270" s="248">
        <v>28688</v>
      </c>
    </row>
    <row r="271" spans="1:4" ht="12" customHeight="1">
      <c r="A271" s="228"/>
      <c r="B271" s="307" t="s">
        <v>365</v>
      </c>
      <c r="C271" s="228"/>
      <c r="D271" s="228"/>
    </row>
    <row r="272" spans="1:4" ht="12" customHeight="1">
      <c r="A272" s="228"/>
      <c r="B272" s="307" t="s">
        <v>366</v>
      </c>
      <c r="C272" s="228"/>
      <c r="D272" s="228"/>
    </row>
    <row r="273" spans="1:4" ht="12" customHeight="1">
      <c r="A273" s="254"/>
      <c r="B273" s="307" t="s">
        <v>367</v>
      </c>
      <c r="C273" s="254"/>
      <c r="D273" s="254"/>
    </row>
    <row r="274" spans="1:4" ht="12.75" customHeight="1">
      <c r="A274" s="228"/>
      <c r="B274" s="306" t="s">
        <v>364</v>
      </c>
      <c r="C274" s="248">
        <v>32600</v>
      </c>
      <c r="D274" s="248">
        <v>16490</v>
      </c>
    </row>
    <row r="275" spans="1:4" ht="12" customHeight="1">
      <c r="A275" s="228"/>
      <c r="B275" s="307" t="s">
        <v>466</v>
      </c>
      <c r="C275" s="228"/>
      <c r="D275" s="228"/>
    </row>
    <row r="276" spans="1:4" ht="12" customHeight="1">
      <c r="A276" s="254"/>
      <c r="B276" s="308" t="s">
        <v>467</v>
      </c>
      <c r="C276" s="229"/>
      <c r="D276" s="229"/>
    </row>
    <row r="277" spans="1:4" ht="12.75" customHeight="1">
      <c r="A277" s="228"/>
      <c r="B277" s="312" t="s">
        <v>483</v>
      </c>
      <c r="C277" s="299">
        <v>63500</v>
      </c>
      <c r="D277" s="299">
        <f>SUM(D278,D280,D283)</f>
        <v>35705.8</v>
      </c>
    </row>
    <row r="278" spans="1:4" ht="12.75" customHeight="1">
      <c r="A278" s="228"/>
      <c r="B278" s="304" t="s">
        <v>391</v>
      </c>
      <c r="C278" s="281">
        <v>5000</v>
      </c>
      <c r="D278" s="281">
        <v>2724.78</v>
      </c>
    </row>
    <row r="279" spans="1:4" ht="12.75" customHeight="1">
      <c r="A279" s="228"/>
      <c r="B279" s="523" t="s">
        <v>484</v>
      </c>
      <c r="C279" s="524"/>
      <c r="D279" s="349"/>
    </row>
    <row r="280" spans="1:4" ht="12.75" customHeight="1">
      <c r="A280" s="228"/>
      <c r="B280" s="305" t="s">
        <v>360</v>
      </c>
      <c r="C280" s="348">
        <v>0</v>
      </c>
      <c r="D280" s="348">
        <v>5.0200000000000005</v>
      </c>
    </row>
    <row r="281" spans="1:4" ht="12.75" customHeight="1">
      <c r="A281" s="228"/>
      <c r="B281" s="523" t="s">
        <v>485</v>
      </c>
      <c r="C281" s="524"/>
      <c r="D281" s="351">
        <v>4.33</v>
      </c>
    </row>
    <row r="282" spans="1:4" ht="12.75" customHeight="1">
      <c r="A282" s="228"/>
      <c r="B282" s="523" t="s">
        <v>486</v>
      </c>
      <c r="C282" s="524"/>
      <c r="D282" s="351">
        <v>0.69</v>
      </c>
    </row>
    <row r="283" spans="1:4" ht="12.75" customHeight="1">
      <c r="A283" s="228"/>
      <c r="B283" s="354" t="s">
        <v>364</v>
      </c>
      <c r="C283" s="248">
        <v>58500</v>
      </c>
      <c r="D283" s="248">
        <v>32976</v>
      </c>
    </row>
    <row r="284" spans="1:4" ht="12" customHeight="1">
      <c r="A284" s="228"/>
      <c r="B284" s="356" t="s">
        <v>812</v>
      </c>
      <c r="C284" s="315"/>
      <c r="D284" s="315"/>
    </row>
    <row r="285" spans="1:4" ht="12.75" customHeight="1">
      <c r="A285" s="228"/>
      <c r="B285" s="426" t="s">
        <v>487</v>
      </c>
      <c r="C285" s="427">
        <v>13000</v>
      </c>
      <c r="D285" s="428">
        <v>5796.2</v>
      </c>
    </row>
    <row r="286" spans="1:4" ht="12.75" customHeight="1">
      <c r="A286" s="228"/>
      <c r="B286" s="305" t="s">
        <v>390</v>
      </c>
      <c r="C286" s="256">
        <v>13000</v>
      </c>
      <c r="D286" s="344">
        <v>5796.2</v>
      </c>
    </row>
    <row r="287" spans="1:4" ht="12.75" customHeight="1">
      <c r="A287" s="228"/>
      <c r="B287" s="523" t="s">
        <v>813</v>
      </c>
      <c r="C287" s="524"/>
      <c r="D287" s="341"/>
    </row>
    <row r="288" spans="1:4" ht="12.75" customHeight="1">
      <c r="A288" s="228"/>
      <c r="B288" s="323" t="s">
        <v>361</v>
      </c>
      <c r="C288" s="263">
        <v>30233</v>
      </c>
      <c r="D288" s="263">
        <v>20600</v>
      </c>
    </row>
    <row r="289" spans="1:4" ht="12.75" customHeight="1">
      <c r="A289" s="228"/>
      <c r="B289" s="306" t="s">
        <v>364</v>
      </c>
      <c r="C289" s="248">
        <v>30233</v>
      </c>
      <c r="D289" s="248">
        <v>20600</v>
      </c>
    </row>
    <row r="290" spans="1:4" ht="12" customHeight="1">
      <c r="A290" s="228"/>
      <c r="B290" s="307" t="s">
        <v>812</v>
      </c>
      <c r="C290" s="228"/>
      <c r="D290" s="228"/>
    </row>
    <row r="291" spans="1:4" ht="12" customHeight="1">
      <c r="A291" s="229"/>
      <c r="B291" s="308" t="s">
        <v>467</v>
      </c>
      <c r="C291" s="229"/>
      <c r="D291" s="229"/>
    </row>
    <row r="292" spans="1:5" ht="12.75" customHeight="1">
      <c r="A292" s="318">
        <v>854</v>
      </c>
      <c r="B292" s="230" t="s">
        <v>488</v>
      </c>
      <c r="C292" s="300">
        <v>48631</v>
      </c>
      <c r="D292" s="300">
        <v>28171</v>
      </c>
      <c r="E292" s="289"/>
    </row>
    <row r="293" spans="1:5" ht="12.75" customHeight="1">
      <c r="A293" s="310"/>
      <c r="B293" s="316" t="s">
        <v>489</v>
      </c>
      <c r="C293" s="246">
        <v>48631</v>
      </c>
      <c r="D293" s="246">
        <v>28171</v>
      </c>
      <c r="E293" s="289"/>
    </row>
    <row r="294" spans="1:5" ht="12.75" customHeight="1">
      <c r="A294" s="228"/>
      <c r="B294" s="306" t="s">
        <v>364</v>
      </c>
      <c r="C294" s="248">
        <v>48631</v>
      </c>
      <c r="D294" s="248">
        <v>28171</v>
      </c>
      <c r="E294" s="289"/>
    </row>
    <row r="295" spans="1:5" ht="12" customHeight="1">
      <c r="A295" s="228"/>
      <c r="B295" s="307" t="s">
        <v>812</v>
      </c>
      <c r="C295" s="228"/>
      <c r="D295" s="228"/>
      <c r="E295" s="289"/>
    </row>
    <row r="296" spans="1:4" ht="12.75" customHeight="1">
      <c r="A296" s="321">
        <v>900</v>
      </c>
      <c r="B296" s="230" t="s">
        <v>490</v>
      </c>
      <c r="C296" s="264">
        <v>0</v>
      </c>
      <c r="D296" s="231">
        <v>1092.64</v>
      </c>
    </row>
    <row r="297" spans="1:4" ht="12.75" customHeight="1">
      <c r="A297" s="214"/>
      <c r="B297" s="215" t="s">
        <v>491</v>
      </c>
      <c r="C297" s="216">
        <v>0</v>
      </c>
      <c r="D297" s="217">
        <v>477.42</v>
      </c>
    </row>
    <row r="298" spans="1:4" ht="12.75" customHeight="1">
      <c r="A298" s="214"/>
      <c r="B298" s="218" t="s">
        <v>360</v>
      </c>
      <c r="C298" s="219">
        <v>0</v>
      </c>
      <c r="D298" s="220">
        <v>477.42</v>
      </c>
    </row>
    <row r="299" spans="1:4" ht="12.75" customHeight="1">
      <c r="A299" s="214"/>
      <c r="B299" s="232" t="s">
        <v>492</v>
      </c>
      <c r="C299" s="247">
        <v>0</v>
      </c>
      <c r="D299" s="261">
        <v>615.22</v>
      </c>
    </row>
    <row r="300" spans="1:4" ht="12" customHeight="1">
      <c r="A300" s="214"/>
      <c r="B300" s="250" t="s">
        <v>493</v>
      </c>
      <c r="C300" s="280"/>
      <c r="D300" s="280"/>
    </row>
    <row r="301" spans="1:4" ht="12.75" customHeight="1">
      <c r="A301" s="214"/>
      <c r="B301" s="218" t="s">
        <v>494</v>
      </c>
      <c r="C301" s="219">
        <v>0</v>
      </c>
      <c r="D301" s="220">
        <v>615.22</v>
      </c>
    </row>
    <row r="302" spans="1:4" ht="12.75" customHeight="1">
      <c r="A302" s="243">
        <v>921</v>
      </c>
      <c r="B302" s="212" t="s">
        <v>495</v>
      </c>
      <c r="C302" s="301">
        <v>0</v>
      </c>
      <c r="D302" s="245">
        <v>1498.1200000000001</v>
      </c>
    </row>
    <row r="303" spans="1:4" ht="12.75" customHeight="1">
      <c r="A303" s="214"/>
      <c r="B303" s="215" t="s">
        <v>496</v>
      </c>
      <c r="C303" s="216">
        <v>0</v>
      </c>
      <c r="D303" s="290">
        <v>1498.1200000000001</v>
      </c>
    </row>
    <row r="304" spans="1:4" ht="12.75" customHeight="1">
      <c r="A304" s="214"/>
      <c r="B304" s="218" t="s">
        <v>360</v>
      </c>
      <c r="C304" s="219">
        <v>0</v>
      </c>
      <c r="D304" s="253">
        <v>1498.1200000000001</v>
      </c>
    </row>
    <row r="305" spans="1:4" ht="12.75" customHeight="1">
      <c r="A305" s="235">
        <v>926</v>
      </c>
      <c r="B305" s="212" t="s">
        <v>497</v>
      </c>
      <c r="C305" s="301">
        <v>0</v>
      </c>
      <c r="D305" s="301">
        <v>9</v>
      </c>
    </row>
    <row r="306" spans="1:4" ht="12.75" customHeight="1">
      <c r="A306" s="310"/>
      <c r="B306" s="302" t="s">
        <v>498</v>
      </c>
      <c r="C306" s="216">
        <v>0</v>
      </c>
      <c r="D306" s="216">
        <v>9</v>
      </c>
    </row>
    <row r="307" spans="1:4" ht="12.75" customHeight="1">
      <c r="A307" s="228"/>
      <c r="B307" s="304" t="s">
        <v>499</v>
      </c>
      <c r="C307" s="224">
        <v>0</v>
      </c>
      <c r="D307" s="224">
        <v>9</v>
      </c>
    </row>
    <row r="308" spans="1:4" ht="12" customHeight="1">
      <c r="A308" s="315"/>
      <c r="B308" s="322" t="s">
        <v>867</v>
      </c>
      <c r="C308" s="242"/>
      <c r="D308" s="242"/>
    </row>
    <row r="309" spans="1:4" ht="11.25" customHeight="1">
      <c r="A309"/>
      <c r="B309" s="71" t="s">
        <v>190</v>
      </c>
      <c r="C309" s="72">
        <f>SUM(C54,C67,C74,C80,C89,C109,C126,C139,C196,C204,C240,C292,C296,C302,C305)</f>
        <v>17657731</v>
      </c>
      <c r="D309" s="72">
        <f>SUM(D54,D67,D74,D80,D89,D109,D126,D139,D196,D204,D240,D292,D296,D302,D305)</f>
        <v>9381501.770000001</v>
      </c>
    </row>
    <row r="310" spans="1:4" ht="12.75">
      <c r="A310"/>
      <c r="B310" s="71"/>
      <c r="C310" s="72"/>
      <c r="D310" s="72"/>
    </row>
    <row r="311" spans="1:4" ht="21" customHeight="1">
      <c r="A311" s="14"/>
      <c r="B311" s="509" t="s">
        <v>814</v>
      </c>
      <c r="C311" s="509"/>
      <c r="D311" s="509"/>
    </row>
    <row r="312" spans="2:4" ht="80.25" customHeight="1">
      <c r="B312" s="509" t="s">
        <v>868</v>
      </c>
      <c r="C312" s="517"/>
      <c r="D312" s="517"/>
    </row>
    <row r="313" spans="2:4" ht="11.25" customHeight="1">
      <c r="B313" s="132"/>
      <c r="C313" s="134"/>
      <c r="D313" s="134"/>
    </row>
    <row r="314" spans="1:4" ht="12.75">
      <c r="A314" s="73" t="s">
        <v>18</v>
      </c>
      <c r="C314"/>
      <c r="D314"/>
    </row>
    <row r="315" spans="1:4" ht="11.25" customHeight="1">
      <c r="A315" s="211" t="s">
        <v>4</v>
      </c>
      <c r="B315" s="211" t="s">
        <v>6</v>
      </c>
      <c r="C315" s="211" t="s">
        <v>5</v>
      </c>
      <c r="D315" s="211" t="s">
        <v>2</v>
      </c>
    </row>
    <row r="316" spans="1:4" ht="12.75" customHeight="1">
      <c r="A316" s="309">
        <v>10</v>
      </c>
      <c r="B316" s="212" t="s">
        <v>358</v>
      </c>
      <c r="C316" s="213">
        <v>938452</v>
      </c>
      <c r="D316" s="213">
        <v>371030.55</v>
      </c>
    </row>
    <row r="317" spans="1:4" ht="12.75" customHeight="1">
      <c r="A317" s="310"/>
      <c r="B317" s="316" t="s">
        <v>511</v>
      </c>
      <c r="C317" s="279">
        <v>168905</v>
      </c>
      <c r="D317" s="233">
        <v>7421.46</v>
      </c>
    </row>
    <row r="318" spans="1:4" ht="12.75" customHeight="1">
      <c r="A318" s="228"/>
      <c r="B318" s="306" t="s">
        <v>512</v>
      </c>
      <c r="C318" s="248">
        <v>12000</v>
      </c>
      <c r="D318" s="249">
        <v>0</v>
      </c>
    </row>
    <row r="319" spans="1:4" ht="12" customHeight="1">
      <c r="A319" s="228"/>
      <c r="B319" s="307" t="s">
        <v>513</v>
      </c>
      <c r="C319" s="228"/>
      <c r="D319" s="228"/>
    </row>
    <row r="320" spans="1:4" ht="12" customHeight="1">
      <c r="A320" s="228"/>
      <c r="B320" s="307" t="s">
        <v>815</v>
      </c>
      <c r="C320" s="228"/>
      <c r="D320" s="228"/>
    </row>
    <row r="321" spans="1:4" ht="12" customHeight="1">
      <c r="A321" s="254"/>
      <c r="B321" s="471" t="s">
        <v>816</v>
      </c>
      <c r="C321" s="472"/>
      <c r="D321" s="401"/>
    </row>
    <row r="322" spans="1:6" ht="12.75" customHeight="1">
      <c r="A322" s="228"/>
      <c r="B322" s="322" t="s">
        <v>13</v>
      </c>
      <c r="C322" s="339">
        <v>1000</v>
      </c>
      <c r="D322" s="295">
        <v>52.2</v>
      </c>
      <c r="F322" s="59"/>
    </row>
    <row r="323" spans="1:4" ht="12.75" customHeight="1">
      <c r="A323" s="228"/>
      <c r="B323" s="303" t="s">
        <v>10</v>
      </c>
      <c r="C323" s="258">
        <v>26595</v>
      </c>
      <c r="D323" s="253">
        <v>5104</v>
      </c>
    </row>
    <row r="324" spans="1:4" ht="12.75" customHeight="1">
      <c r="A324" s="228"/>
      <c r="B324" s="303" t="s">
        <v>11</v>
      </c>
      <c r="C324" s="253">
        <v>4018</v>
      </c>
      <c r="D324" s="220">
        <v>770.72</v>
      </c>
    </row>
    <row r="325" spans="1:4" ht="12.75" customHeight="1">
      <c r="A325" s="228"/>
      <c r="B325" s="303" t="s">
        <v>12</v>
      </c>
      <c r="C325" s="253">
        <v>1126</v>
      </c>
      <c r="D325" s="220">
        <v>125.04</v>
      </c>
    </row>
    <row r="326" spans="1:4" ht="12.75" customHeight="1">
      <c r="A326" s="228"/>
      <c r="B326" s="303" t="s">
        <v>15</v>
      </c>
      <c r="C326" s="220">
        <v>500</v>
      </c>
      <c r="D326" s="220">
        <v>120</v>
      </c>
    </row>
    <row r="327" spans="1:4" ht="12.75" customHeight="1">
      <c r="A327" s="228"/>
      <c r="B327" s="303" t="s">
        <v>8</v>
      </c>
      <c r="C327" s="275">
        <v>122000</v>
      </c>
      <c r="D327" s="219">
        <v>0</v>
      </c>
    </row>
    <row r="328" spans="1:4" ht="25.5" customHeight="1">
      <c r="A328" s="254"/>
      <c r="B328" s="471" t="s">
        <v>869</v>
      </c>
      <c r="C328" s="472"/>
      <c r="D328" s="401"/>
    </row>
    <row r="329" spans="1:4" ht="12.75" customHeight="1">
      <c r="A329" s="228"/>
      <c r="B329" s="303" t="s">
        <v>16</v>
      </c>
      <c r="C329" s="253">
        <v>1666</v>
      </c>
      <c r="D329" s="253">
        <v>1249.5</v>
      </c>
    </row>
    <row r="330" spans="1:4" ht="25.5" customHeight="1">
      <c r="A330" s="254"/>
      <c r="B330" s="471" t="s">
        <v>870</v>
      </c>
      <c r="C330" s="472"/>
      <c r="D330" s="401"/>
    </row>
    <row r="331" spans="1:4" ht="12.75" customHeight="1">
      <c r="A331" s="228"/>
      <c r="B331" s="302" t="s">
        <v>359</v>
      </c>
      <c r="C331" s="221">
        <v>441897</v>
      </c>
      <c r="D331" s="240">
        <v>50386</v>
      </c>
    </row>
    <row r="332" spans="1:4" ht="12.75" customHeight="1">
      <c r="A332" s="228"/>
      <c r="B332" s="304" t="s">
        <v>514</v>
      </c>
      <c r="C332" s="282">
        <v>200000</v>
      </c>
      <c r="D332" s="223">
        <v>11956</v>
      </c>
    </row>
    <row r="333" spans="1:4" ht="22.5" customHeight="1">
      <c r="A333" s="228"/>
      <c r="B333" s="462" t="s">
        <v>871</v>
      </c>
      <c r="C333" s="461"/>
      <c r="D333" s="379"/>
    </row>
    <row r="334" spans="1:4" ht="12.75" customHeight="1">
      <c r="A334" s="228"/>
      <c r="B334" s="305" t="s">
        <v>514</v>
      </c>
      <c r="C334" s="255">
        <v>241897</v>
      </c>
      <c r="D334" s="256">
        <v>38430</v>
      </c>
    </row>
    <row r="335" spans="1:4" ht="25.5" customHeight="1">
      <c r="A335" s="228"/>
      <c r="B335" s="462" t="s">
        <v>872</v>
      </c>
      <c r="C335" s="461"/>
      <c r="D335" s="379">
        <v>4880</v>
      </c>
    </row>
    <row r="336" spans="1:4" ht="24" customHeight="1">
      <c r="A336" s="228"/>
      <c r="B336" s="462" t="s">
        <v>873</v>
      </c>
      <c r="C336" s="461"/>
      <c r="D336" s="379">
        <v>33550</v>
      </c>
    </row>
    <row r="337" spans="1:4" ht="12.75" customHeight="1">
      <c r="A337" s="228"/>
      <c r="B337" s="429" t="s">
        <v>515</v>
      </c>
      <c r="C337" s="297">
        <v>4000</v>
      </c>
      <c r="D337" s="430">
        <v>0</v>
      </c>
    </row>
    <row r="338" spans="1:4" ht="12" customHeight="1">
      <c r="A338" s="228"/>
      <c r="B338" s="357" t="s">
        <v>516</v>
      </c>
      <c r="C338" s="273"/>
      <c r="D338" s="273"/>
    </row>
    <row r="339" spans="1:4" ht="12" customHeight="1">
      <c r="A339" s="228"/>
      <c r="B339" s="358" t="s">
        <v>817</v>
      </c>
      <c r="C339" s="431"/>
      <c r="D339" s="431"/>
    </row>
    <row r="340" spans="1:4" ht="12.75" customHeight="1">
      <c r="A340" s="228"/>
      <c r="B340" s="322" t="s">
        <v>9</v>
      </c>
      <c r="C340" s="339">
        <v>1000</v>
      </c>
      <c r="D340" s="296">
        <v>0</v>
      </c>
    </row>
    <row r="341" spans="1:4" ht="12.75" customHeight="1">
      <c r="A341" s="228"/>
      <c r="B341" s="303" t="s">
        <v>8</v>
      </c>
      <c r="C341" s="253">
        <v>3000</v>
      </c>
      <c r="D341" s="219">
        <v>0</v>
      </c>
    </row>
    <row r="342" spans="1:4" ht="12.75" customHeight="1">
      <c r="A342" s="228"/>
      <c r="B342" s="302" t="s">
        <v>517</v>
      </c>
      <c r="C342" s="240">
        <v>20522</v>
      </c>
      <c r="D342" s="240">
        <v>10097.460000000001</v>
      </c>
    </row>
    <row r="343" spans="1:4" ht="12.75" customHeight="1">
      <c r="A343" s="228"/>
      <c r="B343" s="304" t="s">
        <v>518</v>
      </c>
      <c r="C343" s="223">
        <v>20522</v>
      </c>
      <c r="D343" s="223">
        <v>10097.460000000001</v>
      </c>
    </row>
    <row r="344" spans="1:4" ht="12" customHeight="1">
      <c r="A344" s="228"/>
      <c r="B344" s="322" t="s">
        <v>519</v>
      </c>
      <c r="C344" s="242"/>
      <c r="D344" s="242"/>
    </row>
    <row r="345" spans="1:4" ht="12.75" customHeight="1">
      <c r="A345" s="228"/>
      <c r="B345" s="302" t="s">
        <v>361</v>
      </c>
      <c r="C345" s="221">
        <v>303128</v>
      </c>
      <c r="D345" s="221">
        <v>303125.63</v>
      </c>
    </row>
    <row r="346" spans="1:4" ht="12.75" customHeight="1">
      <c r="A346" s="228"/>
      <c r="B346" s="303" t="s">
        <v>10</v>
      </c>
      <c r="C346" s="253">
        <v>4662</v>
      </c>
      <c r="D346" s="253">
        <v>4662</v>
      </c>
    </row>
    <row r="347" spans="1:4" ht="12.75" customHeight="1">
      <c r="A347" s="228"/>
      <c r="B347" s="303" t="s">
        <v>11</v>
      </c>
      <c r="C347" s="220">
        <v>704</v>
      </c>
      <c r="D347" s="220">
        <v>703.95</v>
      </c>
    </row>
    <row r="348" spans="1:4" ht="12.75" customHeight="1">
      <c r="A348" s="228"/>
      <c r="B348" s="303" t="s">
        <v>12</v>
      </c>
      <c r="C348" s="220">
        <v>115</v>
      </c>
      <c r="D348" s="220">
        <v>114.22</v>
      </c>
    </row>
    <row r="349" spans="1:4" ht="12.75" customHeight="1">
      <c r="A349" s="228"/>
      <c r="B349" s="303" t="s">
        <v>9</v>
      </c>
      <c r="C349" s="220">
        <v>339</v>
      </c>
      <c r="D349" s="220">
        <v>338.40000000000003</v>
      </c>
    </row>
    <row r="350" spans="1:4" ht="12.75" customHeight="1">
      <c r="A350" s="228"/>
      <c r="B350" s="303" t="s">
        <v>8</v>
      </c>
      <c r="C350" s="220">
        <v>113</v>
      </c>
      <c r="D350" s="220">
        <v>113</v>
      </c>
    </row>
    <row r="351" spans="1:4" ht="12.75" customHeight="1">
      <c r="A351" s="228"/>
      <c r="B351" s="303" t="s">
        <v>520</v>
      </c>
      <c r="C351" s="275">
        <v>297184</v>
      </c>
      <c r="D351" s="275">
        <v>297183.69</v>
      </c>
    </row>
    <row r="352" spans="1:4" ht="12.75" customHeight="1">
      <c r="A352" s="228"/>
      <c r="B352" s="304" t="s">
        <v>521</v>
      </c>
      <c r="C352" s="359">
        <v>11</v>
      </c>
      <c r="D352" s="359">
        <v>10.370000000000001</v>
      </c>
    </row>
    <row r="353" spans="1:4" ht="12" customHeight="1">
      <c r="A353" s="228"/>
      <c r="B353" s="322" t="s">
        <v>522</v>
      </c>
      <c r="C353" s="242"/>
      <c r="D353" s="242"/>
    </row>
    <row r="354" spans="1:4" ht="25.5" customHeight="1">
      <c r="A354" s="315"/>
      <c r="B354" s="462" t="s">
        <v>844</v>
      </c>
      <c r="C354" s="461"/>
      <c r="D354" s="379"/>
    </row>
    <row r="355" spans="1:4" ht="12.75" customHeight="1">
      <c r="A355" s="402">
        <v>20</v>
      </c>
      <c r="B355" s="212" t="s">
        <v>368</v>
      </c>
      <c r="C355" s="245">
        <v>4000</v>
      </c>
      <c r="D355" s="301">
        <v>0</v>
      </c>
    </row>
    <row r="356" spans="1:4" ht="12.75" customHeight="1">
      <c r="A356" s="214"/>
      <c r="B356" s="215" t="s">
        <v>369</v>
      </c>
      <c r="C356" s="290">
        <v>4000</v>
      </c>
      <c r="D356" s="216">
        <v>0</v>
      </c>
    </row>
    <row r="357" spans="1:4" ht="12.75" customHeight="1">
      <c r="A357" s="214"/>
      <c r="B357" s="218" t="s">
        <v>523</v>
      </c>
      <c r="C357" s="253">
        <v>1000</v>
      </c>
      <c r="D357" s="219">
        <v>0</v>
      </c>
    </row>
    <row r="358" spans="1:4" ht="12.75" customHeight="1">
      <c r="A358" s="214"/>
      <c r="B358" s="218" t="s">
        <v>8</v>
      </c>
      <c r="C358" s="253">
        <v>3000</v>
      </c>
      <c r="D358" s="219">
        <v>0</v>
      </c>
    </row>
    <row r="359" spans="1:4" ht="11.25" customHeight="1">
      <c r="A359" s="315"/>
      <c r="B359" s="462" t="s">
        <v>778</v>
      </c>
      <c r="C359" s="461"/>
      <c r="D359" s="379"/>
    </row>
    <row r="360" spans="1:4" ht="12.75" customHeight="1">
      <c r="A360" s="235">
        <v>400</v>
      </c>
      <c r="B360" s="259" t="s">
        <v>374</v>
      </c>
      <c r="C360" s="360">
        <v>1500000</v>
      </c>
      <c r="D360" s="361">
        <v>5000</v>
      </c>
    </row>
    <row r="361" spans="1:4" ht="12" customHeight="1">
      <c r="A361" s="324"/>
      <c r="B361" s="230" t="s">
        <v>375</v>
      </c>
      <c r="C361" s="239"/>
      <c r="D361" s="239"/>
    </row>
    <row r="362" spans="1:4" ht="12.75" customHeight="1">
      <c r="A362" s="310"/>
      <c r="B362" s="316" t="s">
        <v>1</v>
      </c>
      <c r="C362" s="287">
        <v>1500000</v>
      </c>
      <c r="D362" s="233">
        <v>5000</v>
      </c>
    </row>
    <row r="363" spans="1:4" ht="12.75" customHeight="1">
      <c r="A363" s="228"/>
      <c r="B363" s="306" t="s">
        <v>524</v>
      </c>
      <c r="C363" s="403">
        <v>1500000</v>
      </c>
      <c r="D363" s="234">
        <v>5000</v>
      </c>
    </row>
    <row r="364" spans="1:4" ht="12" customHeight="1">
      <c r="A364" s="228"/>
      <c r="B364" s="307" t="s">
        <v>525</v>
      </c>
      <c r="C364" s="228"/>
      <c r="D364" s="228"/>
    </row>
    <row r="365" spans="1:4" ht="12" customHeight="1">
      <c r="A365" s="254"/>
      <c r="B365" s="308" t="s">
        <v>526</v>
      </c>
      <c r="C365" s="229"/>
      <c r="D365" s="229"/>
    </row>
    <row r="366" spans="1:4" ht="33.75" customHeight="1">
      <c r="A366" s="315"/>
      <c r="B366" s="462" t="s">
        <v>845</v>
      </c>
      <c r="C366" s="461"/>
      <c r="D366" s="379"/>
    </row>
    <row r="367" spans="1:4" ht="12.75" customHeight="1">
      <c r="A367" s="318">
        <v>600</v>
      </c>
      <c r="B367" s="230" t="s">
        <v>378</v>
      </c>
      <c r="C367" s="367">
        <v>896842</v>
      </c>
      <c r="D367" s="367">
        <v>173249.84</v>
      </c>
    </row>
    <row r="368" spans="1:4" ht="12.75" customHeight="1">
      <c r="A368" s="310"/>
      <c r="B368" s="302" t="s">
        <v>379</v>
      </c>
      <c r="C368" s="221">
        <v>163342</v>
      </c>
      <c r="D368" s="240">
        <v>51607.76</v>
      </c>
    </row>
    <row r="369" spans="1:4" ht="12.75" customHeight="1">
      <c r="A369" s="228"/>
      <c r="B369" s="303" t="s">
        <v>13</v>
      </c>
      <c r="C369" s="220">
        <v>500</v>
      </c>
      <c r="D369" s="220">
        <v>403.09000000000003</v>
      </c>
    </row>
    <row r="370" spans="1:4" ht="12.75" customHeight="1">
      <c r="A370" s="228"/>
      <c r="B370" s="303" t="s">
        <v>10</v>
      </c>
      <c r="C370" s="253">
        <v>5104</v>
      </c>
      <c r="D370" s="253">
        <v>2552</v>
      </c>
    </row>
    <row r="371" spans="1:4" ht="12.75" customHeight="1">
      <c r="A371" s="228"/>
      <c r="B371" s="303" t="s">
        <v>527</v>
      </c>
      <c r="C371" s="253">
        <v>1057</v>
      </c>
      <c r="D371" s="220">
        <v>546.04</v>
      </c>
    </row>
    <row r="372" spans="1:4" ht="12.75" customHeight="1">
      <c r="A372" s="228"/>
      <c r="B372" s="303" t="s">
        <v>11</v>
      </c>
      <c r="C372" s="220">
        <v>771</v>
      </c>
      <c r="D372" s="220">
        <v>467.81</v>
      </c>
    </row>
    <row r="373" spans="1:4" ht="12.75" customHeight="1">
      <c r="A373" s="228"/>
      <c r="B373" s="303" t="s">
        <v>12</v>
      </c>
      <c r="C373" s="220">
        <v>410</v>
      </c>
      <c r="D373" s="276">
        <v>90.76</v>
      </c>
    </row>
    <row r="374" spans="1:4" ht="12.75" customHeight="1">
      <c r="A374" s="228"/>
      <c r="B374" s="303" t="s">
        <v>523</v>
      </c>
      <c r="C374" s="258">
        <v>15000</v>
      </c>
      <c r="D374" s="219">
        <v>0</v>
      </c>
    </row>
    <row r="375" spans="1:4" ht="12.75" customHeight="1">
      <c r="A375" s="228"/>
      <c r="B375" s="303" t="s">
        <v>9</v>
      </c>
      <c r="C375" s="253">
        <v>3000</v>
      </c>
      <c r="D375" s="219">
        <v>0</v>
      </c>
    </row>
    <row r="376" spans="1:4" ht="12.75" customHeight="1">
      <c r="A376" s="228"/>
      <c r="B376" s="304" t="s">
        <v>14</v>
      </c>
      <c r="C376" s="223">
        <v>86400</v>
      </c>
      <c r="D376" s="223">
        <v>43597.200000000004</v>
      </c>
    </row>
    <row r="377" spans="1:4" ht="12.75" customHeight="1">
      <c r="A377" s="228"/>
      <c r="B377" s="462" t="s">
        <v>874</v>
      </c>
      <c r="C377" s="461"/>
      <c r="D377" s="379">
        <v>43267.64</v>
      </c>
    </row>
    <row r="378" spans="1:4" ht="12.75" customHeight="1">
      <c r="A378" s="228"/>
      <c r="B378" s="462" t="s">
        <v>875</v>
      </c>
      <c r="C378" s="461"/>
      <c r="D378" s="379">
        <v>329.56</v>
      </c>
    </row>
    <row r="379" spans="1:4" ht="12.75" customHeight="1">
      <c r="A379" s="228"/>
      <c r="B379" s="415" t="s">
        <v>15</v>
      </c>
      <c r="C379" s="432">
        <v>100</v>
      </c>
      <c r="D379" s="433">
        <v>60</v>
      </c>
    </row>
    <row r="380" spans="1:4" ht="12.75" customHeight="1">
      <c r="A380" s="228"/>
      <c r="B380" s="305" t="s">
        <v>8</v>
      </c>
      <c r="C380" s="256">
        <v>20000</v>
      </c>
      <c r="D380" s="344">
        <v>3140.86</v>
      </c>
    </row>
    <row r="381" spans="1:4" ht="12.75" customHeight="1">
      <c r="A381" s="228"/>
      <c r="B381" s="462" t="s">
        <v>876</v>
      </c>
      <c r="C381" s="461"/>
      <c r="D381" s="349">
        <v>1659.57</v>
      </c>
    </row>
    <row r="382" spans="1:4" ht="12.75" customHeight="1">
      <c r="A382" s="228"/>
      <c r="B382" s="462" t="s">
        <v>877</v>
      </c>
      <c r="C382" s="461"/>
      <c r="D382" s="349">
        <v>1481.29</v>
      </c>
    </row>
    <row r="383" spans="1:4" ht="12.75" customHeight="1">
      <c r="A383" s="228"/>
      <c r="B383" s="322" t="s">
        <v>16</v>
      </c>
      <c r="C383" s="339">
        <v>1000</v>
      </c>
      <c r="D383" s="340">
        <v>750</v>
      </c>
    </row>
    <row r="384" spans="1:4" ht="12.75" customHeight="1">
      <c r="A384" s="228"/>
      <c r="B384" s="303" t="s">
        <v>514</v>
      </c>
      <c r="C384" s="258">
        <v>30000</v>
      </c>
      <c r="D384" s="219">
        <v>0</v>
      </c>
    </row>
    <row r="385" spans="1:4" ht="22.5" customHeight="1">
      <c r="A385" s="228"/>
      <c r="B385" s="471" t="s">
        <v>779</v>
      </c>
      <c r="C385" s="472"/>
      <c r="D385" s="379"/>
    </row>
    <row r="386" spans="1:4" ht="33.75" customHeight="1">
      <c r="A386" s="421"/>
      <c r="B386" s="471" t="s">
        <v>878</v>
      </c>
      <c r="C386" s="472"/>
      <c r="D386" s="379"/>
    </row>
    <row r="387" spans="1:4" ht="12.75" customHeight="1">
      <c r="A387" s="214"/>
      <c r="B387" s="215" t="s">
        <v>383</v>
      </c>
      <c r="C387" s="221">
        <v>733500</v>
      </c>
      <c r="D387" s="221">
        <v>121642.08</v>
      </c>
    </row>
    <row r="388" spans="1:4" ht="12.75" customHeight="1">
      <c r="A388" s="214"/>
      <c r="B388" s="218" t="s">
        <v>523</v>
      </c>
      <c r="C388" s="258">
        <v>15000</v>
      </c>
      <c r="D388" s="219">
        <v>0</v>
      </c>
    </row>
    <row r="389" spans="1:4" ht="12.75" customHeight="1">
      <c r="A389" s="214"/>
      <c r="B389" s="222" t="s">
        <v>9</v>
      </c>
      <c r="C389" s="223">
        <v>30000</v>
      </c>
      <c r="D389" s="223">
        <v>12049.300000000001</v>
      </c>
    </row>
    <row r="390" spans="1:4" ht="12.75" customHeight="1">
      <c r="A390" s="214"/>
      <c r="B390" s="460" t="s">
        <v>879</v>
      </c>
      <c r="C390" s="461"/>
      <c r="D390" s="379">
        <v>1141.8</v>
      </c>
    </row>
    <row r="391" spans="1:4" ht="12.75" customHeight="1">
      <c r="A391" s="214"/>
      <c r="B391" s="460" t="s">
        <v>880</v>
      </c>
      <c r="C391" s="461"/>
      <c r="D391" s="379">
        <v>9259.8</v>
      </c>
    </row>
    <row r="392" spans="1:4" ht="12.75" customHeight="1">
      <c r="A392" s="214"/>
      <c r="B392" s="460" t="s">
        <v>881</v>
      </c>
      <c r="C392" s="461"/>
      <c r="D392" s="379">
        <v>1647.7</v>
      </c>
    </row>
    <row r="393" spans="1:4" ht="12.75" customHeight="1">
      <c r="A393" s="214"/>
      <c r="B393" s="370" t="s">
        <v>14</v>
      </c>
      <c r="C393" s="256">
        <v>70000</v>
      </c>
      <c r="D393" s="344">
        <v>1635.3500000000001</v>
      </c>
    </row>
    <row r="394" spans="1:4" ht="12.75" customHeight="1">
      <c r="A394" s="214"/>
      <c r="B394" s="460" t="s">
        <v>882</v>
      </c>
      <c r="C394" s="461"/>
      <c r="D394" s="349">
        <v>977.77</v>
      </c>
    </row>
    <row r="395" spans="1:4" ht="12.75" customHeight="1">
      <c r="A395" s="214"/>
      <c r="B395" s="460" t="s">
        <v>883</v>
      </c>
      <c r="C395" s="461"/>
      <c r="D395" s="349">
        <v>657.58</v>
      </c>
    </row>
    <row r="396" spans="1:4" ht="12.75" customHeight="1">
      <c r="A396" s="214"/>
      <c r="B396" s="370" t="s">
        <v>8</v>
      </c>
      <c r="C396" s="255">
        <v>150000</v>
      </c>
      <c r="D396" s="256">
        <v>78446.19</v>
      </c>
    </row>
    <row r="397" spans="1:4" ht="12.75" customHeight="1">
      <c r="A397" s="214"/>
      <c r="B397" s="460" t="s">
        <v>884</v>
      </c>
      <c r="C397" s="461"/>
      <c r="D397" s="379">
        <v>500</v>
      </c>
    </row>
    <row r="398" spans="1:4" ht="12.75" customHeight="1">
      <c r="A398" s="214"/>
      <c r="B398" s="460" t="s">
        <v>885</v>
      </c>
      <c r="C398" s="461"/>
      <c r="D398" s="379">
        <v>32921.7</v>
      </c>
    </row>
    <row r="399" spans="1:4" ht="12.75" customHeight="1">
      <c r="A399" s="214"/>
      <c r="B399" s="460" t="s">
        <v>886</v>
      </c>
      <c r="C399" s="461"/>
      <c r="D399" s="379">
        <v>19428.5</v>
      </c>
    </row>
    <row r="400" spans="1:4" ht="12.75" customHeight="1">
      <c r="A400" s="214"/>
      <c r="B400" s="460" t="s">
        <v>887</v>
      </c>
      <c r="C400" s="461"/>
      <c r="D400" s="379">
        <v>2295.92</v>
      </c>
    </row>
    <row r="401" spans="1:4" ht="12.75" customHeight="1">
      <c r="A401" s="214"/>
      <c r="B401" s="460" t="s">
        <v>888</v>
      </c>
      <c r="C401" s="461"/>
      <c r="D401" s="379">
        <v>7895.43</v>
      </c>
    </row>
    <row r="402" spans="1:4" ht="12.75" customHeight="1">
      <c r="A402" s="214"/>
      <c r="B402" s="460" t="s">
        <v>889</v>
      </c>
      <c r="C402" s="461"/>
      <c r="D402" s="379">
        <v>3090.43</v>
      </c>
    </row>
    <row r="403" spans="1:4" ht="12.75" customHeight="1">
      <c r="A403" s="214"/>
      <c r="B403" s="460" t="s">
        <v>890</v>
      </c>
      <c r="C403" s="461"/>
      <c r="D403" s="379">
        <v>12314.21</v>
      </c>
    </row>
    <row r="404" spans="1:4" ht="12.75" customHeight="1">
      <c r="A404" s="214"/>
      <c r="B404" s="241" t="s">
        <v>520</v>
      </c>
      <c r="C404" s="339">
        <v>3500</v>
      </c>
      <c r="D404" s="339">
        <v>1080.24</v>
      </c>
    </row>
    <row r="405" spans="1:4" ht="12.75" customHeight="1">
      <c r="A405" s="214"/>
      <c r="B405" s="222" t="s">
        <v>514</v>
      </c>
      <c r="C405" s="282">
        <v>465000</v>
      </c>
      <c r="D405" s="223">
        <v>28431</v>
      </c>
    </row>
    <row r="406" spans="1:4" ht="34.5" customHeight="1">
      <c r="A406" s="214"/>
      <c r="B406" s="460" t="s">
        <v>891</v>
      </c>
      <c r="C406" s="461"/>
      <c r="D406" s="379"/>
    </row>
    <row r="407" spans="1:4" ht="12.75" customHeight="1">
      <c r="A407" s="243">
        <v>700</v>
      </c>
      <c r="B407" s="230" t="s">
        <v>0</v>
      </c>
      <c r="C407" s="367">
        <v>143700</v>
      </c>
      <c r="D407" s="300">
        <v>85880.18000000001</v>
      </c>
    </row>
    <row r="408" spans="1:4" ht="12.75" customHeight="1">
      <c r="A408" s="214"/>
      <c r="B408" s="215" t="s">
        <v>384</v>
      </c>
      <c r="C408" s="221">
        <v>143700</v>
      </c>
      <c r="D408" s="240">
        <v>85880.18000000001</v>
      </c>
    </row>
    <row r="409" spans="1:4" ht="12.75" customHeight="1">
      <c r="A409" s="214"/>
      <c r="B409" s="218" t="s">
        <v>17</v>
      </c>
      <c r="C409" s="258">
        <v>10000</v>
      </c>
      <c r="D409" s="253">
        <v>2369.41</v>
      </c>
    </row>
    <row r="410" spans="1:4" ht="21.75" customHeight="1">
      <c r="A410" s="214"/>
      <c r="B410" s="460" t="s">
        <v>846</v>
      </c>
      <c r="C410" s="461"/>
      <c r="D410" s="379"/>
    </row>
    <row r="411" spans="1:4" ht="12.75" customHeight="1">
      <c r="A411" s="214"/>
      <c r="B411" s="218" t="s">
        <v>8</v>
      </c>
      <c r="C411" s="258">
        <v>30000</v>
      </c>
      <c r="D411" s="258">
        <v>21793.760000000002</v>
      </c>
    </row>
    <row r="412" spans="1:4" ht="12.75" customHeight="1">
      <c r="A412" s="214"/>
      <c r="B412" s="460" t="s">
        <v>780</v>
      </c>
      <c r="C412" s="461"/>
      <c r="D412" s="379"/>
    </row>
    <row r="413" spans="1:4" ht="12.75" customHeight="1">
      <c r="A413" s="214"/>
      <c r="B413" s="218" t="s">
        <v>520</v>
      </c>
      <c r="C413" s="253">
        <v>5000</v>
      </c>
      <c r="D413" s="253">
        <v>2829.9</v>
      </c>
    </row>
    <row r="414" spans="1:4" ht="12.75" customHeight="1">
      <c r="A414" s="214"/>
      <c r="B414" s="460" t="s">
        <v>892</v>
      </c>
      <c r="C414" s="461"/>
      <c r="D414" s="379"/>
    </row>
    <row r="415" spans="1:4" ht="12.75" customHeight="1">
      <c r="A415" s="214"/>
      <c r="B415" s="218" t="s">
        <v>3</v>
      </c>
      <c r="C415" s="258">
        <v>12000</v>
      </c>
      <c r="D415" s="253">
        <v>1212</v>
      </c>
    </row>
    <row r="416" spans="1:4" ht="12.75" customHeight="1">
      <c r="A416" s="214"/>
      <c r="B416" s="222" t="s">
        <v>528</v>
      </c>
      <c r="C416" s="311">
        <v>700</v>
      </c>
      <c r="D416" s="311">
        <v>235</v>
      </c>
    </row>
    <row r="417" spans="1:4" ht="12" customHeight="1">
      <c r="A417" s="214"/>
      <c r="B417" s="241" t="s">
        <v>450</v>
      </c>
      <c r="C417" s="242"/>
      <c r="D417" s="242"/>
    </row>
    <row r="418" spans="1:4" ht="12.75" customHeight="1">
      <c r="A418" s="214"/>
      <c r="B418" s="218" t="s">
        <v>514</v>
      </c>
      <c r="C418" s="258">
        <v>61000</v>
      </c>
      <c r="D418" s="258">
        <v>57440.11</v>
      </c>
    </row>
    <row r="419" spans="1:4" ht="22.5" customHeight="1">
      <c r="A419" s="214"/>
      <c r="B419" s="460" t="s">
        <v>781</v>
      </c>
      <c r="C419" s="461"/>
      <c r="D419" s="379"/>
    </row>
    <row r="420" spans="1:4" ht="12.75" customHeight="1">
      <c r="A420" s="214"/>
      <c r="B420" s="218" t="s">
        <v>529</v>
      </c>
      <c r="C420" s="258">
        <v>25000</v>
      </c>
      <c r="D420" s="219">
        <v>0</v>
      </c>
    </row>
    <row r="421" spans="1:4" ht="11.25" customHeight="1">
      <c r="A421" s="214"/>
      <c r="B421" s="460" t="s">
        <v>782</v>
      </c>
      <c r="C421" s="461"/>
      <c r="D421" s="379"/>
    </row>
    <row r="422" spans="1:4" ht="12.75" customHeight="1">
      <c r="A422" s="243">
        <v>710</v>
      </c>
      <c r="B422" s="212" t="s">
        <v>530</v>
      </c>
      <c r="C422" s="244">
        <v>78500</v>
      </c>
      <c r="D422" s="362">
        <v>204.29</v>
      </c>
    </row>
    <row r="423" spans="1:4" ht="12.75" customHeight="1">
      <c r="A423" s="214"/>
      <c r="B423" s="215" t="s">
        <v>531</v>
      </c>
      <c r="C423" s="240">
        <v>71500</v>
      </c>
      <c r="D423" s="217">
        <v>204.29</v>
      </c>
    </row>
    <row r="424" spans="1:4" ht="12.75" customHeight="1">
      <c r="A424" s="214"/>
      <c r="B424" s="222" t="s">
        <v>523</v>
      </c>
      <c r="C424" s="281">
        <v>1500</v>
      </c>
      <c r="D424" s="224">
        <v>0</v>
      </c>
    </row>
    <row r="425" spans="1:4" ht="12.75" customHeight="1">
      <c r="A425" s="214"/>
      <c r="B425" s="415" t="s">
        <v>8</v>
      </c>
      <c r="C425" s="434">
        <v>70000</v>
      </c>
      <c r="D425" s="417">
        <v>204.29</v>
      </c>
    </row>
    <row r="426" spans="1:4" ht="36" customHeight="1">
      <c r="A426" s="214"/>
      <c r="B426" s="460" t="s">
        <v>893</v>
      </c>
      <c r="C426" s="461"/>
      <c r="D426" s="350"/>
    </row>
    <row r="427" spans="1:4" ht="12.75" customHeight="1">
      <c r="A427" s="214"/>
      <c r="B427" s="250" t="s">
        <v>532</v>
      </c>
      <c r="C427" s="252">
        <v>7000</v>
      </c>
      <c r="D427" s="251">
        <v>0</v>
      </c>
    </row>
    <row r="428" spans="1:4" ht="12.75" customHeight="1">
      <c r="A428" s="214"/>
      <c r="B428" s="222" t="s">
        <v>9</v>
      </c>
      <c r="C428" s="281">
        <v>3000</v>
      </c>
      <c r="D428" s="224">
        <v>0</v>
      </c>
    </row>
    <row r="429" spans="1:4" ht="12.75" customHeight="1">
      <c r="A429" s="214"/>
      <c r="B429" s="460" t="s">
        <v>894</v>
      </c>
      <c r="C429" s="461"/>
      <c r="D429" s="351"/>
    </row>
    <row r="430" spans="1:4" ht="12.75" customHeight="1">
      <c r="A430" s="214"/>
      <c r="B430" s="370" t="s">
        <v>14</v>
      </c>
      <c r="C430" s="344">
        <v>2000</v>
      </c>
      <c r="D430" s="348">
        <v>0</v>
      </c>
    </row>
    <row r="431" spans="1:4" ht="12" customHeight="1">
      <c r="A431" s="214"/>
      <c r="B431" s="460" t="s">
        <v>783</v>
      </c>
      <c r="C431" s="461"/>
      <c r="D431" s="351"/>
    </row>
    <row r="432" spans="1:4" ht="12.75" customHeight="1">
      <c r="A432" s="214"/>
      <c r="B432" s="370" t="s">
        <v>8</v>
      </c>
      <c r="C432" s="344">
        <v>2000</v>
      </c>
      <c r="D432" s="348">
        <v>0</v>
      </c>
    </row>
    <row r="433" spans="1:4" ht="26.25" customHeight="1">
      <c r="A433" s="214"/>
      <c r="B433" s="460" t="s">
        <v>784</v>
      </c>
      <c r="C433" s="461"/>
      <c r="D433" s="351"/>
    </row>
    <row r="434" spans="1:4" ht="12.75" customHeight="1">
      <c r="A434" s="243">
        <v>750</v>
      </c>
      <c r="B434" s="230" t="s">
        <v>392</v>
      </c>
      <c r="C434" s="294">
        <v>1929636</v>
      </c>
      <c r="D434" s="367">
        <v>934016.65</v>
      </c>
    </row>
    <row r="435" spans="1:4" ht="12.75" customHeight="1">
      <c r="A435" s="214"/>
      <c r="B435" s="215" t="s">
        <v>393</v>
      </c>
      <c r="C435" s="221">
        <v>134118</v>
      </c>
      <c r="D435" s="240">
        <v>73036.69</v>
      </c>
    </row>
    <row r="436" spans="1:4" ht="12.75" customHeight="1">
      <c r="A436" s="214"/>
      <c r="B436" s="218" t="s">
        <v>10</v>
      </c>
      <c r="C436" s="275">
        <v>104261</v>
      </c>
      <c r="D436" s="258">
        <v>52853.4</v>
      </c>
    </row>
    <row r="437" spans="1:4" ht="12.75" customHeight="1">
      <c r="A437" s="214"/>
      <c r="B437" s="218" t="s">
        <v>527</v>
      </c>
      <c r="C437" s="253">
        <v>7582</v>
      </c>
      <c r="D437" s="253">
        <v>7581.91</v>
      </c>
    </row>
    <row r="438" spans="1:4" ht="12.75" customHeight="1">
      <c r="A438" s="214"/>
      <c r="B438" s="218" t="s">
        <v>11</v>
      </c>
      <c r="C438" s="258">
        <v>16876</v>
      </c>
      <c r="D438" s="253">
        <v>9125.72</v>
      </c>
    </row>
    <row r="439" spans="1:4" ht="12.75" customHeight="1">
      <c r="A439" s="214"/>
      <c r="B439" s="218" t="s">
        <v>12</v>
      </c>
      <c r="C439" s="253">
        <v>2739</v>
      </c>
      <c r="D439" s="253">
        <v>1480.66</v>
      </c>
    </row>
    <row r="440" spans="1:4" ht="12.75" customHeight="1">
      <c r="A440" s="214"/>
      <c r="B440" s="218" t="s">
        <v>16</v>
      </c>
      <c r="C440" s="253">
        <v>2660</v>
      </c>
      <c r="D440" s="253">
        <v>1995</v>
      </c>
    </row>
    <row r="441" spans="1:4" ht="12.75" customHeight="1">
      <c r="A441" s="214"/>
      <c r="B441" s="215" t="s">
        <v>533</v>
      </c>
      <c r="C441" s="221">
        <v>149274</v>
      </c>
      <c r="D441" s="240">
        <f>SUM(D442,D444,D446,D448)</f>
        <v>57979.770000000004</v>
      </c>
    </row>
    <row r="442" spans="1:4" ht="12.75" customHeight="1">
      <c r="A442" s="214"/>
      <c r="B442" s="218" t="s">
        <v>534</v>
      </c>
      <c r="C442" s="275">
        <v>135359</v>
      </c>
      <c r="D442" s="258">
        <v>55225.270000000004</v>
      </c>
    </row>
    <row r="443" spans="1:4" ht="12.75" customHeight="1">
      <c r="A443" s="214"/>
      <c r="B443" s="460" t="s">
        <v>785</v>
      </c>
      <c r="C443" s="461"/>
      <c r="D443" s="351"/>
    </row>
    <row r="444" spans="1:4" ht="12.75" customHeight="1">
      <c r="A444" s="214"/>
      <c r="B444" s="218" t="s">
        <v>9</v>
      </c>
      <c r="C444" s="253">
        <v>5443</v>
      </c>
      <c r="D444" s="253">
        <v>1118</v>
      </c>
    </row>
    <row r="445" spans="1:4" ht="12.75" customHeight="1">
      <c r="A445" s="214"/>
      <c r="B445" s="460" t="s">
        <v>895</v>
      </c>
      <c r="C445" s="461"/>
      <c r="D445" s="351"/>
    </row>
    <row r="446" spans="1:4" ht="12.75" customHeight="1">
      <c r="A446" s="214"/>
      <c r="B446" s="218" t="s">
        <v>8</v>
      </c>
      <c r="C446" s="253">
        <v>7622</v>
      </c>
      <c r="D446" s="253">
        <v>1636.5</v>
      </c>
    </row>
    <row r="447" spans="1:4" ht="12.75" customHeight="1">
      <c r="A447" s="214"/>
      <c r="B447" s="460" t="s">
        <v>896</v>
      </c>
      <c r="C447" s="461"/>
      <c r="D447" s="351"/>
    </row>
    <row r="448" spans="1:4" ht="12.75" customHeight="1">
      <c r="A448" s="214"/>
      <c r="B448" s="218" t="s">
        <v>535</v>
      </c>
      <c r="C448" s="220">
        <v>850</v>
      </c>
      <c r="D448" s="219">
        <v>0</v>
      </c>
    </row>
    <row r="449" spans="1:4" ht="12.75" customHeight="1">
      <c r="A449" s="214"/>
      <c r="B449" s="215" t="s">
        <v>397</v>
      </c>
      <c r="C449" s="288">
        <v>1512716</v>
      </c>
      <c r="D449" s="221">
        <v>749286.75</v>
      </c>
    </row>
    <row r="450" spans="1:4" ht="12.75" customHeight="1">
      <c r="A450" s="214"/>
      <c r="B450" s="222" t="s">
        <v>13</v>
      </c>
      <c r="C450" s="281">
        <v>5000</v>
      </c>
      <c r="D450" s="281">
        <v>1165</v>
      </c>
    </row>
    <row r="451" spans="1:4" ht="12.75" customHeight="1">
      <c r="A451" s="214"/>
      <c r="B451" s="460" t="s">
        <v>897</v>
      </c>
      <c r="C451" s="461"/>
      <c r="D451" s="341"/>
    </row>
    <row r="452" spans="1:4" ht="12.75" customHeight="1">
      <c r="A452" s="214"/>
      <c r="B452" s="241" t="s">
        <v>10</v>
      </c>
      <c r="C452" s="278">
        <v>916154</v>
      </c>
      <c r="D452" s="278">
        <v>435169.7</v>
      </c>
    </row>
    <row r="453" spans="1:4" ht="12.75" customHeight="1">
      <c r="A453" s="214"/>
      <c r="B453" s="218" t="s">
        <v>527</v>
      </c>
      <c r="C453" s="258">
        <v>61499</v>
      </c>
      <c r="D453" s="258">
        <v>60254.770000000004</v>
      </c>
    </row>
    <row r="454" spans="1:5" ht="12.75" customHeight="1">
      <c r="A454" s="214"/>
      <c r="B454" s="218" t="s">
        <v>11</v>
      </c>
      <c r="C454" s="275">
        <v>142546</v>
      </c>
      <c r="D454" s="258">
        <v>74797.48</v>
      </c>
      <c r="E454" s="454"/>
    </row>
    <row r="455" spans="1:4" ht="12.75" customHeight="1">
      <c r="A455" s="214"/>
      <c r="B455" s="460" t="s">
        <v>854</v>
      </c>
      <c r="C455" s="461"/>
      <c r="D455" s="341">
        <v>74389.77</v>
      </c>
    </row>
    <row r="456" spans="1:4" ht="12.75" customHeight="1">
      <c r="A456" s="214"/>
      <c r="B456" s="460" t="s">
        <v>1046</v>
      </c>
      <c r="C456" s="461"/>
      <c r="D456" s="341">
        <v>407.71</v>
      </c>
    </row>
    <row r="457" spans="1:4" ht="12.75" customHeight="1">
      <c r="A457" s="214"/>
      <c r="B457" s="218" t="s">
        <v>12</v>
      </c>
      <c r="C457" s="258">
        <v>23140</v>
      </c>
      <c r="D457" s="258">
        <v>12090.54</v>
      </c>
    </row>
    <row r="458" spans="1:4" ht="12.75" customHeight="1">
      <c r="A458" s="214"/>
      <c r="B458" s="222" t="s">
        <v>536</v>
      </c>
      <c r="C458" s="223">
        <v>10000</v>
      </c>
      <c r="D458" s="224">
        <v>0</v>
      </c>
    </row>
    <row r="459" spans="1:4" ht="12" customHeight="1">
      <c r="A459" s="214"/>
      <c r="B459" s="241" t="s">
        <v>537</v>
      </c>
      <c r="C459" s="242"/>
      <c r="D459" s="242"/>
    </row>
    <row r="460" spans="1:4" ht="12.75" customHeight="1">
      <c r="A460" s="214"/>
      <c r="B460" s="222" t="s">
        <v>523</v>
      </c>
      <c r="C460" s="223">
        <v>50703</v>
      </c>
      <c r="D460" s="223">
        <v>10808</v>
      </c>
    </row>
    <row r="461" spans="1:4" ht="12.75" customHeight="1">
      <c r="A461" s="214"/>
      <c r="B461" s="460" t="s">
        <v>898</v>
      </c>
      <c r="C461" s="461"/>
      <c r="D461" s="338">
        <v>1350</v>
      </c>
    </row>
    <row r="462" spans="1:4" ht="12.75" customHeight="1">
      <c r="A462" s="214"/>
      <c r="B462" s="460" t="s">
        <v>1047</v>
      </c>
      <c r="C462" s="461"/>
      <c r="D462" s="338">
        <v>3787</v>
      </c>
    </row>
    <row r="463" spans="1:4" ht="12.75" customHeight="1">
      <c r="A463" s="214"/>
      <c r="B463" s="460" t="s">
        <v>899</v>
      </c>
      <c r="C463" s="461"/>
      <c r="D463" s="338">
        <v>3467</v>
      </c>
    </row>
    <row r="464" spans="1:4" ht="12.75" customHeight="1">
      <c r="A464" s="214"/>
      <c r="B464" s="460" t="s">
        <v>900</v>
      </c>
      <c r="C464" s="461"/>
      <c r="D464" s="338">
        <v>2204</v>
      </c>
    </row>
    <row r="465" spans="1:4" ht="12.75" customHeight="1">
      <c r="A465" s="214"/>
      <c r="B465" s="370" t="s">
        <v>9</v>
      </c>
      <c r="C465" s="256">
        <v>43000</v>
      </c>
      <c r="D465" s="256">
        <v>27754.08</v>
      </c>
    </row>
    <row r="466" spans="1:4" ht="13.5" customHeight="1">
      <c r="A466" s="214"/>
      <c r="B466" s="498" t="s">
        <v>901</v>
      </c>
      <c r="C466" s="481"/>
      <c r="D466" s="378">
        <v>15072.41</v>
      </c>
    </row>
    <row r="467" spans="1:4" ht="12.75" customHeight="1">
      <c r="A467" s="214"/>
      <c r="B467" s="498" t="s">
        <v>902</v>
      </c>
      <c r="C467" s="481"/>
      <c r="D467" s="378">
        <v>859.25</v>
      </c>
    </row>
    <row r="468" spans="1:4" ht="12.75" customHeight="1">
      <c r="A468" s="214"/>
      <c r="B468" s="498" t="s">
        <v>903</v>
      </c>
      <c r="C468" s="481"/>
      <c r="D468" s="378">
        <v>1840.86</v>
      </c>
    </row>
    <row r="469" spans="1:4" ht="12.75" customHeight="1">
      <c r="A469" s="214"/>
      <c r="B469" s="498" t="s">
        <v>904</v>
      </c>
      <c r="C469" s="481"/>
      <c r="D469" s="378">
        <v>1655.63</v>
      </c>
    </row>
    <row r="470" spans="1:4" ht="12.75" customHeight="1">
      <c r="A470" s="214"/>
      <c r="B470" s="498" t="s">
        <v>905</v>
      </c>
      <c r="C470" s="481"/>
      <c r="D470" s="378">
        <v>491.5</v>
      </c>
    </row>
    <row r="471" spans="1:4" ht="12.75" customHeight="1">
      <c r="A471" s="214"/>
      <c r="B471" s="498" t="s">
        <v>906</v>
      </c>
      <c r="C471" s="481"/>
      <c r="D471" s="378">
        <v>629.64</v>
      </c>
    </row>
    <row r="472" spans="1:4" ht="12.75" customHeight="1">
      <c r="A472" s="214"/>
      <c r="B472" s="460" t="s">
        <v>907</v>
      </c>
      <c r="C472" s="461"/>
      <c r="D472" s="379">
        <v>600.95</v>
      </c>
    </row>
    <row r="473" spans="1:4" ht="12.75" customHeight="1">
      <c r="A473" s="214"/>
      <c r="B473" s="460" t="s">
        <v>908</v>
      </c>
      <c r="C473" s="461"/>
      <c r="D473" s="379">
        <v>1992.33</v>
      </c>
    </row>
    <row r="474" spans="1:4" ht="12.75" customHeight="1">
      <c r="A474" s="214"/>
      <c r="B474" s="460" t="s">
        <v>909</v>
      </c>
      <c r="C474" s="461"/>
      <c r="D474" s="379">
        <v>4611.51</v>
      </c>
    </row>
    <row r="475" spans="1:4" ht="12.75" customHeight="1">
      <c r="A475" s="214"/>
      <c r="B475" s="370" t="s">
        <v>17</v>
      </c>
      <c r="C475" s="256">
        <v>24000</v>
      </c>
      <c r="D475" s="256">
        <v>20702.62</v>
      </c>
    </row>
    <row r="476" spans="1:4" ht="12.75" customHeight="1">
      <c r="A476" s="214"/>
      <c r="B476" s="460" t="s">
        <v>910</v>
      </c>
      <c r="C476" s="461"/>
      <c r="D476" s="379">
        <v>11945.21</v>
      </c>
    </row>
    <row r="477" spans="1:4" ht="12.75" customHeight="1">
      <c r="A477" s="214"/>
      <c r="B477" s="460" t="s">
        <v>911</v>
      </c>
      <c r="C477" s="461"/>
      <c r="D477" s="379">
        <v>8560.05</v>
      </c>
    </row>
    <row r="478" spans="1:4" ht="12.75" customHeight="1">
      <c r="A478" s="214"/>
      <c r="B478" s="460" t="s">
        <v>912</v>
      </c>
      <c r="C478" s="461"/>
      <c r="D478" s="379">
        <v>197.36</v>
      </c>
    </row>
    <row r="479" spans="1:4" ht="12.75" customHeight="1">
      <c r="A479" s="214"/>
      <c r="B479" s="370" t="s">
        <v>14</v>
      </c>
      <c r="C479" s="256">
        <v>20000</v>
      </c>
      <c r="D479" s="344">
        <v>8462.44</v>
      </c>
    </row>
    <row r="480" spans="1:4" ht="12.75" customHeight="1">
      <c r="A480" s="214"/>
      <c r="B480" s="460" t="s">
        <v>913</v>
      </c>
      <c r="C480" s="461"/>
      <c r="D480" s="349">
        <v>6545.18</v>
      </c>
    </row>
    <row r="481" spans="1:4" ht="12.75" customHeight="1">
      <c r="A481" s="214"/>
      <c r="B481" s="496" t="s">
        <v>914</v>
      </c>
      <c r="C481" s="497"/>
      <c r="D481" s="405">
        <v>1917.26</v>
      </c>
    </row>
    <row r="482" spans="1:4" ht="12.75" customHeight="1">
      <c r="A482" s="214"/>
      <c r="B482" s="241" t="s">
        <v>15</v>
      </c>
      <c r="C482" s="339">
        <v>1300</v>
      </c>
      <c r="D482" s="340">
        <v>737</v>
      </c>
    </row>
    <row r="483" spans="1:4" ht="12.75" customHeight="1">
      <c r="A483" s="214"/>
      <c r="B483" s="222" t="s">
        <v>8</v>
      </c>
      <c r="C483" s="223">
        <v>87000</v>
      </c>
      <c r="D483" s="223">
        <v>55372.42</v>
      </c>
    </row>
    <row r="484" spans="1:4" ht="12.75" customHeight="1">
      <c r="A484" s="214"/>
      <c r="B484" s="460" t="s">
        <v>915</v>
      </c>
      <c r="C484" s="461"/>
      <c r="D484" s="379">
        <v>17621.1</v>
      </c>
    </row>
    <row r="485" spans="1:4" ht="12.75" customHeight="1">
      <c r="A485" s="214"/>
      <c r="B485" s="460" t="s">
        <v>847</v>
      </c>
      <c r="C485" s="461"/>
      <c r="D485" s="379">
        <v>17000</v>
      </c>
    </row>
    <row r="486" spans="1:4" ht="12.75" customHeight="1">
      <c r="A486" s="214"/>
      <c r="B486" s="460" t="s">
        <v>916</v>
      </c>
      <c r="C486" s="461"/>
      <c r="D486" s="379">
        <v>2880</v>
      </c>
    </row>
    <row r="487" spans="1:4" ht="12.75" customHeight="1">
      <c r="A487" s="214"/>
      <c r="B487" s="460" t="s">
        <v>917</v>
      </c>
      <c r="C487" s="461"/>
      <c r="D487" s="379">
        <v>10515.36</v>
      </c>
    </row>
    <row r="488" spans="1:4" ht="12.75" customHeight="1">
      <c r="A488" s="214"/>
      <c r="B488" s="460" t="s">
        <v>918</v>
      </c>
      <c r="C488" s="461"/>
      <c r="D488" s="379">
        <v>856.86</v>
      </c>
    </row>
    <row r="489" spans="1:4" ht="12.75" customHeight="1">
      <c r="A489" s="214"/>
      <c r="B489" s="460" t="s">
        <v>909</v>
      </c>
      <c r="C489" s="461"/>
      <c r="D489" s="379">
        <v>6499.1</v>
      </c>
    </row>
    <row r="490" spans="1:4" ht="12.75" customHeight="1">
      <c r="A490" s="214"/>
      <c r="B490" s="241" t="s">
        <v>538</v>
      </c>
      <c r="C490" s="339">
        <v>4500</v>
      </c>
      <c r="D490" s="339">
        <v>1915.56</v>
      </c>
    </row>
    <row r="491" spans="1:4" ht="12.75" customHeight="1">
      <c r="A491" s="214"/>
      <c r="B491" s="222" t="s">
        <v>539</v>
      </c>
      <c r="C491" s="281">
        <v>2000</v>
      </c>
      <c r="D491" s="311">
        <v>653.87</v>
      </c>
    </row>
    <row r="492" spans="1:4" ht="12" customHeight="1">
      <c r="A492" s="214"/>
      <c r="B492" s="241" t="s">
        <v>540</v>
      </c>
      <c r="C492" s="242"/>
      <c r="D492" s="242"/>
    </row>
    <row r="493" spans="1:4" ht="12.75" customHeight="1">
      <c r="A493" s="214"/>
      <c r="B493" s="222" t="s">
        <v>541</v>
      </c>
      <c r="C493" s="223">
        <v>18000</v>
      </c>
      <c r="D493" s="281">
        <v>6820.05</v>
      </c>
    </row>
    <row r="494" spans="1:4" ht="12" customHeight="1">
      <c r="A494" s="214"/>
      <c r="B494" s="241" t="s">
        <v>542</v>
      </c>
      <c r="C494" s="242"/>
      <c r="D494" s="242"/>
    </row>
    <row r="495" spans="1:4" ht="12.75" customHeight="1">
      <c r="A495" s="214"/>
      <c r="B495" s="222" t="s">
        <v>535</v>
      </c>
      <c r="C495" s="223">
        <v>20000</v>
      </c>
      <c r="D495" s="281">
        <v>8540</v>
      </c>
    </row>
    <row r="496" spans="1:4" ht="12.75" customHeight="1">
      <c r="A496" s="214"/>
      <c r="B496" s="460" t="s">
        <v>543</v>
      </c>
      <c r="C496" s="461"/>
      <c r="D496" s="349">
        <v>8075.28</v>
      </c>
    </row>
    <row r="497" spans="1:4" ht="12.75" customHeight="1">
      <c r="A497" s="214"/>
      <c r="B497" s="460" t="s">
        <v>1048</v>
      </c>
      <c r="C497" s="461"/>
      <c r="D497" s="349">
        <v>464.72</v>
      </c>
    </row>
    <row r="498" spans="1:4" ht="12.75" customHeight="1">
      <c r="A498" s="214"/>
      <c r="B498" s="241" t="s">
        <v>520</v>
      </c>
      <c r="C498" s="339">
        <v>8197</v>
      </c>
      <c r="D498" s="340">
        <v>274.55</v>
      </c>
    </row>
    <row r="499" spans="1:4" ht="12.75" customHeight="1">
      <c r="A499" s="214"/>
      <c r="B499" s="460" t="s">
        <v>919</v>
      </c>
      <c r="C499" s="461"/>
      <c r="D499" s="349"/>
    </row>
    <row r="500" spans="1:4" ht="12.75" customHeight="1">
      <c r="A500" s="214"/>
      <c r="B500" s="218" t="s">
        <v>16</v>
      </c>
      <c r="C500" s="258">
        <v>20007</v>
      </c>
      <c r="D500" s="258">
        <v>15005.25</v>
      </c>
    </row>
    <row r="501" spans="1:4" ht="12.75" customHeight="1">
      <c r="A501" s="214"/>
      <c r="B501" s="218" t="s">
        <v>544</v>
      </c>
      <c r="C501" s="253">
        <v>1100</v>
      </c>
      <c r="D501" s="220">
        <v>426.66</v>
      </c>
    </row>
    <row r="502" spans="1:4" ht="12.75" customHeight="1">
      <c r="A502" s="214"/>
      <c r="B502" s="222" t="s">
        <v>545</v>
      </c>
      <c r="C502" s="281">
        <v>5000</v>
      </c>
      <c r="D502" s="281">
        <v>2320</v>
      </c>
    </row>
    <row r="503" spans="1:4" ht="12" customHeight="1">
      <c r="A503" s="214"/>
      <c r="B503" s="241" t="s">
        <v>546</v>
      </c>
      <c r="C503" s="242"/>
      <c r="D503" s="242"/>
    </row>
    <row r="504" spans="1:4" ht="12.75" customHeight="1">
      <c r="A504" s="214"/>
      <c r="B504" s="222" t="s">
        <v>521</v>
      </c>
      <c r="C504" s="281">
        <v>6000</v>
      </c>
      <c r="D504" s="281">
        <v>1385.43</v>
      </c>
    </row>
    <row r="505" spans="1:4" ht="12" customHeight="1">
      <c r="A505" s="214"/>
      <c r="B505" s="241" t="s">
        <v>522</v>
      </c>
      <c r="C505" s="242"/>
      <c r="D505" s="242"/>
    </row>
    <row r="506" spans="1:4" ht="12.75" customHeight="1">
      <c r="A506" s="214"/>
      <c r="B506" s="222" t="s">
        <v>547</v>
      </c>
      <c r="C506" s="223">
        <v>23570</v>
      </c>
      <c r="D506" s="281">
        <v>4631.33</v>
      </c>
    </row>
    <row r="507" spans="1:4" ht="12" customHeight="1">
      <c r="A507" s="214"/>
      <c r="B507" s="241" t="s">
        <v>548</v>
      </c>
      <c r="C507" s="242"/>
      <c r="D507" s="242"/>
    </row>
    <row r="508" spans="1:4" ht="12.75" customHeight="1">
      <c r="A508" s="214"/>
      <c r="B508" s="218" t="s">
        <v>529</v>
      </c>
      <c r="C508" s="258">
        <v>20000</v>
      </c>
      <c r="D508" s="219">
        <v>0</v>
      </c>
    </row>
    <row r="509" spans="1:4" ht="12.75" customHeight="1">
      <c r="A509" s="214"/>
      <c r="B509" s="460" t="s">
        <v>786</v>
      </c>
      <c r="C509" s="461"/>
      <c r="D509" s="349"/>
    </row>
    <row r="510" spans="1:4" ht="12.75" customHeight="1">
      <c r="A510" s="214"/>
      <c r="B510" s="215" t="s">
        <v>549</v>
      </c>
      <c r="C510" s="240">
        <v>27000</v>
      </c>
      <c r="D510" s="240">
        <v>10970.36</v>
      </c>
    </row>
    <row r="511" spans="1:4" ht="12.75" customHeight="1">
      <c r="A511" s="214"/>
      <c r="B511" s="222" t="s">
        <v>523</v>
      </c>
      <c r="C511" s="281">
        <v>2700</v>
      </c>
      <c r="D511" s="281">
        <v>2700</v>
      </c>
    </row>
    <row r="512" spans="1:4" ht="12.75" customHeight="1">
      <c r="A512" s="214"/>
      <c r="B512" s="460" t="s">
        <v>920</v>
      </c>
      <c r="C512" s="461"/>
      <c r="D512" s="349"/>
    </row>
    <row r="513" spans="1:4" ht="12.75" customHeight="1">
      <c r="A513" s="214"/>
      <c r="B513" s="370" t="s">
        <v>9</v>
      </c>
      <c r="C513" s="344">
        <v>3200</v>
      </c>
      <c r="D513" s="371">
        <v>436.44</v>
      </c>
    </row>
    <row r="514" spans="1:4" ht="24" customHeight="1">
      <c r="A514" s="214"/>
      <c r="B514" s="490" t="s">
        <v>921</v>
      </c>
      <c r="C514" s="461"/>
      <c r="D514" s="406">
        <v>129</v>
      </c>
    </row>
    <row r="515" spans="1:4" ht="12.75" customHeight="1">
      <c r="A515" s="214"/>
      <c r="B515" s="490" t="s">
        <v>1049</v>
      </c>
      <c r="C515" s="461"/>
      <c r="D515" s="406">
        <v>307.44</v>
      </c>
    </row>
    <row r="516" spans="1:4" ht="12.75" customHeight="1">
      <c r="A516" s="214"/>
      <c r="B516" s="370" t="s">
        <v>8</v>
      </c>
      <c r="C516" s="256">
        <v>19100</v>
      </c>
      <c r="D516" s="344">
        <v>7833.92</v>
      </c>
    </row>
    <row r="517" spans="1:4" ht="12.75" customHeight="1">
      <c r="A517" s="214"/>
      <c r="B517" s="490" t="s">
        <v>550</v>
      </c>
      <c r="C517" s="461"/>
      <c r="D517" s="341">
        <v>2622.04</v>
      </c>
    </row>
    <row r="518" spans="1:4" ht="12.75" customHeight="1">
      <c r="A518" s="214"/>
      <c r="B518" s="490" t="s">
        <v>922</v>
      </c>
      <c r="C518" s="461"/>
      <c r="D518" s="341">
        <v>1251.47</v>
      </c>
    </row>
    <row r="519" spans="1:4" ht="12.75" customHeight="1">
      <c r="A519" s="214"/>
      <c r="B519" s="490" t="s">
        <v>923</v>
      </c>
      <c r="C519" s="461"/>
      <c r="D519" s="341">
        <v>1113</v>
      </c>
    </row>
    <row r="520" spans="1:4" ht="12.75" customHeight="1">
      <c r="A520" s="214"/>
      <c r="B520" s="490" t="s">
        <v>551</v>
      </c>
      <c r="C520" s="461"/>
      <c r="D520" s="341">
        <v>976.56</v>
      </c>
    </row>
    <row r="521" spans="1:4" ht="12.75" customHeight="1">
      <c r="A521" s="214"/>
      <c r="B521" s="490" t="s">
        <v>792</v>
      </c>
      <c r="C521" s="461"/>
      <c r="D521" s="341">
        <v>1870.85</v>
      </c>
    </row>
    <row r="522" spans="1:4" ht="12.75" customHeight="1">
      <c r="A522" s="214"/>
      <c r="B522" s="370" t="s">
        <v>520</v>
      </c>
      <c r="C522" s="344">
        <v>2000</v>
      </c>
      <c r="D522" s="348">
        <v>0</v>
      </c>
    </row>
    <row r="523" spans="1:4" ht="12.75" customHeight="1">
      <c r="A523" s="214"/>
      <c r="B523" s="460" t="s">
        <v>552</v>
      </c>
      <c r="C523" s="461"/>
      <c r="D523" s="351">
        <v>0</v>
      </c>
    </row>
    <row r="524" spans="1:4" ht="12.75" customHeight="1">
      <c r="A524" s="214"/>
      <c r="B524" s="250" t="s">
        <v>361</v>
      </c>
      <c r="C524" s="313">
        <v>106528</v>
      </c>
      <c r="D524" s="299">
        <v>42743.08</v>
      </c>
    </row>
    <row r="525" spans="1:4" ht="12.75" customHeight="1">
      <c r="A525" s="214"/>
      <c r="B525" s="218" t="s">
        <v>534</v>
      </c>
      <c r="C525" s="258">
        <v>72000</v>
      </c>
      <c r="D525" s="258">
        <v>30000</v>
      </c>
    </row>
    <row r="526" spans="1:4" ht="12.75" customHeight="1">
      <c r="A526" s="214"/>
      <c r="B526" s="460" t="s">
        <v>787</v>
      </c>
      <c r="C526" s="461"/>
      <c r="D526" s="351"/>
    </row>
    <row r="527" spans="1:4" ht="12.75" customHeight="1">
      <c r="A527" s="214"/>
      <c r="B527" s="218" t="s">
        <v>9</v>
      </c>
      <c r="C527" s="253">
        <v>4218</v>
      </c>
      <c r="D527" s="220">
        <v>775.9300000000001</v>
      </c>
    </row>
    <row r="528" spans="1:4" ht="12.75" customHeight="1">
      <c r="A528" s="214"/>
      <c r="B528" s="460" t="s">
        <v>788</v>
      </c>
      <c r="C528" s="461"/>
      <c r="D528" s="351"/>
    </row>
    <row r="529" spans="1:4" ht="12.75" customHeight="1">
      <c r="A529" s="214"/>
      <c r="B529" s="218" t="s">
        <v>14</v>
      </c>
      <c r="C529" s="253">
        <v>2000</v>
      </c>
      <c r="D529" s="219">
        <v>0</v>
      </c>
    </row>
    <row r="530" spans="1:4" ht="12.75" customHeight="1">
      <c r="A530" s="214"/>
      <c r="B530" s="460" t="s">
        <v>789</v>
      </c>
      <c r="C530" s="461"/>
      <c r="D530" s="351"/>
    </row>
    <row r="531" spans="1:4" ht="12.75" customHeight="1">
      <c r="A531" s="214"/>
      <c r="B531" s="218" t="s">
        <v>8</v>
      </c>
      <c r="C531" s="258">
        <v>11810</v>
      </c>
      <c r="D531" s="253">
        <v>1538.81</v>
      </c>
    </row>
    <row r="532" spans="1:4" ht="12.75" customHeight="1">
      <c r="A532" s="214"/>
      <c r="B532" s="460" t="s">
        <v>790</v>
      </c>
      <c r="C532" s="461"/>
      <c r="D532" s="351"/>
    </row>
    <row r="533" spans="1:4" ht="12.75" customHeight="1">
      <c r="A533" s="214"/>
      <c r="B533" s="218" t="s">
        <v>520</v>
      </c>
      <c r="C533" s="258">
        <v>16500</v>
      </c>
      <c r="D533" s="258">
        <v>10428.34</v>
      </c>
    </row>
    <row r="534" spans="1:4" ht="12.75" customHeight="1">
      <c r="A534" s="214"/>
      <c r="B534" s="460" t="s">
        <v>791</v>
      </c>
      <c r="C534" s="461"/>
      <c r="D534" s="351"/>
    </row>
    <row r="535" spans="1:4" ht="12.75" customHeight="1">
      <c r="A535" s="235">
        <v>751</v>
      </c>
      <c r="B535" s="259" t="s">
        <v>399</v>
      </c>
      <c r="C535" s="260">
        <v>11959</v>
      </c>
      <c r="D535" s="260">
        <v>10661.460000000001</v>
      </c>
    </row>
    <row r="536" spans="1:4" ht="12" customHeight="1">
      <c r="A536" s="238"/>
      <c r="B536" s="230" t="s">
        <v>400</v>
      </c>
      <c r="C536" s="239"/>
      <c r="D536" s="239"/>
    </row>
    <row r="537" spans="1:4" ht="12.75" customHeight="1">
      <c r="A537" s="214"/>
      <c r="B537" s="232" t="s">
        <v>401</v>
      </c>
      <c r="C537" s="233">
        <v>1284</v>
      </c>
      <c r="D537" s="247">
        <v>0</v>
      </c>
    </row>
    <row r="538" spans="1:4" ht="12" customHeight="1">
      <c r="A538" s="214"/>
      <c r="B538" s="250" t="s">
        <v>402</v>
      </c>
      <c r="C538" s="280"/>
      <c r="D538" s="280"/>
    </row>
    <row r="539" spans="1:4" ht="12.75" customHeight="1">
      <c r="A539" s="214"/>
      <c r="B539" s="218" t="s">
        <v>10</v>
      </c>
      <c r="C539" s="253">
        <v>1092</v>
      </c>
      <c r="D539" s="219">
        <v>0</v>
      </c>
    </row>
    <row r="540" spans="1:4" ht="12.75" customHeight="1">
      <c r="A540" s="214"/>
      <c r="B540" s="218" t="s">
        <v>11</v>
      </c>
      <c r="C540" s="220">
        <v>165</v>
      </c>
      <c r="D540" s="219">
        <v>0</v>
      </c>
    </row>
    <row r="541" spans="1:4" ht="12.75" customHeight="1">
      <c r="A541" s="214"/>
      <c r="B541" s="218" t="s">
        <v>12</v>
      </c>
      <c r="C541" s="276">
        <v>27</v>
      </c>
      <c r="D541" s="219">
        <v>0</v>
      </c>
    </row>
    <row r="542" spans="1:4" ht="23.25" customHeight="1">
      <c r="A542" s="214"/>
      <c r="B542" s="460" t="s">
        <v>793</v>
      </c>
      <c r="C542" s="461"/>
      <c r="D542" s="351"/>
    </row>
    <row r="543" spans="1:4" ht="12.75" customHeight="1">
      <c r="A543" s="214"/>
      <c r="B543" s="215" t="s">
        <v>403</v>
      </c>
      <c r="C543" s="240">
        <v>10675</v>
      </c>
      <c r="D543" s="240">
        <v>10661.460000000001</v>
      </c>
    </row>
    <row r="544" spans="1:4" ht="12.75" customHeight="1">
      <c r="A544" s="214"/>
      <c r="B544" s="222" t="s">
        <v>534</v>
      </c>
      <c r="C544" s="281">
        <v>5781</v>
      </c>
      <c r="D544" s="281">
        <v>5780.74</v>
      </c>
    </row>
    <row r="545" spans="1:4" ht="12.75" customHeight="1">
      <c r="A545" s="214"/>
      <c r="B545" s="460" t="s">
        <v>553</v>
      </c>
      <c r="C545" s="461"/>
      <c r="D545" s="349">
        <v>4950</v>
      </c>
    </row>
    <row r="546" spans="1:4" ht="12.75" customHeight="1">
      <c r="A546" s="214"/>
      <c r="B546" s="460" t="s">
        <v>554</v>
      </c>
      <c r="C546" s="461"/>
      <c r="D546" s="349">
        <v>830.74</v>
      </c>
    </row>
    <row r="547" spans="1:4" ht="12.75" customHeight="1">
      <c r="A547" s="214"/>
      <c r="B547" s="370" t="s">
        <v>11</v>
      </c>
      <c r="C547" s="371">
        <v>213</v>
      </c>
      <c r="D547" s="371">
        <v>211.69</v>
      </c>
    </row>
    <row r="548" spans="1:4" ht="12.75" customHeight="1">
      <c r="A548" s="214"/>
      <c r="B548" s="460" t="s">
        <v>924</v>
      </c>
      <c r="C548" s="461"/>
      <c r="D548" s="350"/>
    </row>
    <row r="549" spans="1:4" ht="12.75" customHeight="1">
      <c r="A549" s="214"/>
      <c r="B549" s="370" t="s">
        <v>523</v>
      </c>
      <c r="C549" s="344">
        <v>2082</v>
      </c>
      <c r="D549" s="344">
        <v>2082</v>
      </c>
    </row>
    <row r="550" spans="1:4" ht="12.75" customHeight="1">
      <c r="A550" s="214"/>
      <c r="B550" s="460" t="s">
        <v>925</v>
      </c>
      <c r="C550" s="461"/>
      <c r="D550" s="349" t="s">
        <v>555</v>
      </c>
    </row>
    <row r="551" spans="1:4" ht="12.75" customHeight="1">
      <c r="A551" s="214"/>
      <c r="B551" s="460" t="s">
        <v>926</v>
      </c>
      <c r="C551" s="461"/>
      <c r="D551" s="349">
        <v>910</v>
      </c>
    </row>
    <row r="552" spans="1:4" ht="12.75" customHeight="1">
      <c r="A552" s="214"/>
      <c r="B552" s="370" t="s">
        <v>9</v>
      </c>
      <c r="C552" s="371">
        <v>649</v>
      </c>
      <c r="D552" s="371">
        <v>646.1800000000001</v>
      </c>
    </row>
    <row r="553" spans="1:4" ht="12.75" customHeight="1">
      <c r="A553" s="214"/>
      <c r="B553" s="460" t="s">
        <v>927</v>
      </c>
      <c r="C553" s="461"/>
      <c r="D553" s="350">
        <v>389.88</v>
      </c>
    </row>
    <row r="554" spans="1:4" ht="12.75" customHeight="1">
      <c r="A554" s="214"/>
      <c r="B554" s="460" t="s">
        <v>928</v>
      </c>
      <c r="C554" s="461"/>
      <c r="D554" s="350">
        <v>256.3</v>
      </c>
    </row>
    <row r="555" spans="1:4" ht="12.75" customHeight="1">
      <c r="A555" s="214"/>
      <c r="B555" s="370" t="s">
        <v>17</v>
      </c>
      <c r="C555" s="373">
        <v>50</v>
      </c>
      <c r="D555" s="373">
        <v>45</v>
      </c>
    </row>
    <row r="556" spans="1:4" ht="12.75" customHeight="1">
      <c r="A556" s="214"/>
      <c r="B556" s="460" t="s">
        <v>929</v>
      </c>
      <c r="C556" s="461"/>
      <c r="D556" s="393"/>
    </row>
    <row r="557" spans="1:4" ht="12.75" customHeight="1">
      <c r="A557" s="214"/>
      <c r="B557" s="370" t="s">
        <v>14</v>
      </c>
      <c r="C557" s="371">
        <v>561</v>
      </c>
      <c r="D557" s="371">
        <v>560</v>
      </c>
    </row>
    <row r="558" spans="1:4" ht="12.75" customHeight="1">
      <c r="A558" s="214"/>
      <c r="B558" s="460" t="s">
        <v>930</v>
      </c>
      <c r="C558" s="461"/>
      <c r="D558" s="350"/>
    </row>
    <row r="559" spans="1:4" ht="12.75" customHeight="1">
      <c r="A559" s="214"/>
      <c r="B559" s="370" t="s">
        <v>8</v>
      </c>
      <c r="C559" s="371">
        <v>539</v>
      </c>
      <c r="D559" s="371">
        <v>538.02</v>
      </c>
    </row>
    <row r="560" spans="1:4" ht="12.75" customHeight="1">
      <c r="A560" s="214"/>
      <c r="B560" s="460" t="s">
        <v>931</v>
      </c>
      <c r="C560" s="461"/>
      <c r="D560" s="350"/>
    </row>
    <row r="561" spans="1:4" ht="12.75" customHeight="1">
      <c r="A561" s="214"/>
      <c r="B561" s="370" t="s">
        <v>818</v>
      </c>
      <c r="C561" s="371">
        <v>100</v>
      </c>
      <c r="D561" s="373">
        <v>99.99000000000001</v>
      </c>
    </row>
    <row r="562" spans="1:4" ht="12" customHeight="1">
      <c r="A562" s="214"/>
      <c r="B562" s="460" t="s">
        <v>932</v>
      </c>
      <c r="C562" s="472"/>
      <c r="D562" s="319"/>
    </row>
    <row r="563" spans="1:4" ht="12.75" customHeight="1">
      <c r="A563" s="214"/>
      <c r="B563" s="370" t="s">
        <v>535</v>
      </c>
      <c r="C563" s="371">
        <v>229</v>
      </c>
      <c r="D563" s="371">
        <v>228.33</v>
      </c>
    </row>
    <row r="564" spans="1:4" ht="12.75" customHeight="1">
      <c r="A564" s="214"/>
      <c r="B564" s="460" t="s">
        <v>933</v>
      </c>
      <c r="C564" s="495"/>
      <c r="D564" s="350"/>
    </row>
    <row r="565" spans="1:4" ht="12.75" customHeight="1">
      <c r="A565" s="214"/>
      <c r="B565" s="370" t="s">
        <v>521</v>
      </c>
      <c r="C565" s="371">
        <v>149</v>
      </c>
      <c r="D565" s="371">
        <v>148.05</v>
      </c>
    </row>
    <row r="566" spans="1:4" ht="12" customHeight="1">
      <c r="A566" s="214"/>
      <c r="B566" s="370" t="s">
        <v>934</v>
      </c>
      <c r="C566" s="225"/>
      <c r="D566" s="225"/>
    </row>
    <row r="567" spans="1:4" ht="12" customHeight="1">
      <c r="A567" s="214"/>
      <c r="B567" s="460" t="s">
        <v>935</v>
      </c>
      <c r="C567" s="472"/>
      <c r="D567" s="319">
        <v>106.24</v>
      </c>
    </row>
    <row r="568" spans="1:4" ht="12" customHeight="1">
      <c r="A568" s="214"/>
      <c r="B568" s="460" t="s">
        <v>936</v>
      </c>
      <c r="C568" s="472"/>
      <c r="D568" s="319">
        <v>41.81</v>
      </c>
    </row>
    <row r="569" spans="1:4" ht="12.75" customHeight="1">
      <c r="A569" s="214"/>
      <c r="B569" s="370" t="s">
        <v>819</v>
      </c>
      <c r="C569" s="371">
        <v>322</v>
      </c>
      <c r="D569" s="371">
        <v>321.46</v>
      </c>
    </row>
    <row r="570" spans="1:4" ht="12" customHeight="1">
      <c r="A570" s="214"/>
      <c r="B570" s="460" t="s">
        <v>937</v>
      </c>
      <c r="C570" s="472"/>
      <c r="D570" s="319">
        <v>282.98</v>
      </c>
    </row>
    <row r="571" spans="1:4" ht="12" customHeight="1">
      <c r="A571" s="214"/>
      <c r="B571" s="460" t="s">
        <v>938</v>
      </c>
      <c r="C571" s="472"/>
      <c r="D571" s="319">
        <v>38.48</v>
      </c>
    </row>
    <row r="572" spans="1:4" ht="12.75" customHeight="1">
      <c r="A572" s="243">
        <v>754</v>
      </c>
      <c r="B572" s="230" t="s">
        <v>556</v>
      </c>
      <c r="C572" s="367">
        <v>180227</v>
      </c>
      <c r="D572" s="300">
        <v>81692.77</v>
      </c>
    </row>
    <row r="573" spans="1:4" ht="12.75" customHeight="1">
      <c r="A573" s="214"/>
      <c r="B573" s="215" t="s">
        <v>557</v>
      </c>
      <c r="C573" s="290">
        <v>5000</v>
      </c>
      <c r="D573" s="216">
        <v>0</v>
      </c>
    </row>
    <row r="574" spans="1:4" ht="12.75" customHeight="1">
      <c r="A574" s="214"/>
      <c r="B574" s="218" t="s">
        <v>9</v>
      </c>
      <c r="C574" s="253">
        <v>5000</v>
      </c>
      <c r="D574" s="219">
        <v>0</v>
      </c>
    </row>
    <row r="575" spans="1:4" ht="12" customHeight="1">
      <c r="A575" s="214"/>
      <c r="B575" s="460" t="s">
        <v>939</v>
      </c>
      <c r="C575" s="472"/>
      <c r="D575" s="319"/>
    </row>
    <row r="576" spans="1:4" ht="12.75" customHeight="1">
      <c r="A576" s="214"/>
      <c r="B576" s="215" t="s">
        <v>558</v>
      </c>
      <c r="C576" s="240">
        <v>24000</v>
      </c>
      <c r="D576" s="240">
        <v>24000</v>
      </c>
    </row>
    <row r="577" spans="1:4" ht="12.75" customHeight="1">
      <c r="A577" s="214"/>
      <c r="B577" s="222" t="s">
        <v>559</v>
      </c>
      <c r="C577" s="223">
        <v>24000</v>
      </c>
      <c r="D577" s="223">
        <v>24000</v>
      </c>
    </row>
    <row r="578" spans="1:4" ht="12" customHeight="1">
      <c r="A578" s="214"/>
      <c r="B578" s="241" t="s">
        <v>560</v>
      </c>
      <c r="C578" s="242"/>
      <c r="D578" s="242"/>
    </row>
    <row r="579" spans="1:4" ht="25.5" customHeight="1">
      <c r="A579" s="214"/>
      <c r="B579" s="460" t="s">
        <v>940</v>
      </c>
      <c r="C579" s="472"/>
      <c r="D579" s="319"/>
    </row>
    <row r="580" spans="1:4" ht="12.75" customHeight="1">
      <c r="A580" s="214"/>
      <c r="B580" s="215" t="s">
        <v>561</v>
      </c>
      <c r="C580" s="221">
        <v>145227</v>
      </c>
      <c r="D580" s="240">
        <v>57324.33</v>
      </c>
    </row>
    <row r="581" spans="1:4" ht="12.75" customHeight="1">
      <c r="A581" s="214"/>
      <c r="B581" s="218" t="s">
        <v>13</v>
      </c>
      <c r="C581" s="220">
        <v>200</v>
      </c>
      <c r="D581" s="219">
        <v>0</v>
      </c>
    </row>
    <row r="582" spans="1:4" ht="12.75" customHeight="1">
      <c r="A582" s="214"/>
      <c r="B582" s="222" t="s">
        <v>534</v>
      </c>
      <c r="C582" s="223">
        <v>17244</v>
      </c>
      <c r="D582" s="281">
        <v>1429.4</v>
      </c>
    </row>
    <row r="583" spans="1:4" ht="12.75" customHeight="1">
      <c r="A583" s="214"/>
      <c r="B583" s="460" t="s">
        <v>941</v>
      </c>
      <c r="C583" s="461"/>
      <c r="D583" s="349"/>
    </row>
    <row r="584" spans="1:4" ht="12.75" customHeight="1">
      <c r="A584" s="214"/>
      <c r="B584" s="370" t="s">
        <v>10</v>
      </c>
      <c r="C584" s="256">
        <v>30554</v>
      </c>
      <c r="D584" s="256">
        <v>15699.64</v>
      </c>
    </row>
    <row r="585" spans="1:4" ht="12.75" customHeight="1">
      <c r="A585" s="214"/>
      <c r="B585" s="460" t="s">
        <v>942</v>
      </c>
      <c r="C585" s="461"/>
      <c r="D585" s="379"/>
    </row>
    <row r="586" spans="1:4" ht="12.75" customHeight="1">
      <c r="A586" s="214"/>
      <c r="B586" s="370" t="s">
        <v>527</v>
      </c>
      <c r="C586" s="344">
        <v>2122</v>
      </c>
      <c r="D586" s="344">
        <v>2109.96</v>
      </c>
    </row>
    <row r="587" spans="1:4" ht="12.75" customHeight="1">
      <c r="A587" s="214"/>
      <c r="B587" s="460" t="s">
        <v>943</v>
      </c>
      <c r="C587" s="461"/>
      <c r="D587" s="349"/>
    </row>
    <row r="588" spans="1:4" ht="12.75" customHeight="1">
      <c r="A588" s="214"/>
      <c r="B588" s="370" t="s">
        <v>11</v>
      </c>
      <c r="C588" s="344">
        <v>4800</v>
      </c>
      <c r="D588" s="344">
        <v>2689.27</v>
      </c>
    </row>
    <row r="589" spans="1:4" ht="12.75" customHeight="1">
      <c r="A589" s="214"/>
      <c r="B589" s="460" t="s">
        <v>944</v>
      </c>
      <c r="C589" s="461"/>
      <c r="D589" s="349"/>
    </row>
    <row r="590" spans="1:4" ht="12.75" customHeight="1">
      <c r="A590" s="214"/>
      <c r="B590" s="370" t="s">
        <v>12</v>
      </c>
      <c r="C590" s="371">
        <v>779</v>
      </c>
      <c r="D590" s="371">
        <v>436.33</v>
      </c>
    </row>
    <row r="591" spans="1:4" ht="12.75" customHeight="1">
      <c r="A591" s="214"/>
      <c r="B591" s="460" t="s">
        <v>12</v>
      </c>
      <c r="C591" s="461"/>
      <c r="D591" s="350"/>
    </row>
    <row r="592" spans="1:4" ht="12.75" customHeight="1">
      <c r="A592" s="214"/>
      <c r="B592" s="370" t="s">
        <v>523</v>
      </c>
      <c r="C592" s="256">
        <v>12448</v>
      </c>
      <c r="D592" s="344">
        <v>4715</v>
      </c>
    </row>
    <row r="593" spans="1:4" ht="12.75" customHeight="1">
      <c r="A593" s="214"/>
      <c r="B593" s="460" t="s">
        <v>945</v>
      </c>
      <c r="C593" s="461"/>
      <c r="D593" s="349"/>
    </row>
    <row r="594" spans="1:4" ht="12.75" customHeight="1">
      <c r="A594" s="214"/>
      <c r="B594" s="370" t="s">
        <v>9</v>
      </c>
      <c r="C594" s="256">
        <v>31500</v>
      </c>
      <c r="D594" s="344">
        <v>7689.68</v>
      </c>
    </row>
    <row r="595" spans="1:4" ht="12.75" customHeight="1">
      <c r="A595" s="214"/>
      <c r="B595" s="460" t="s">
        <v>946</v>
      </c>
      <c r="C595" s="461"/>
      <c r="D595" s="349">
        <v>3222.16</v>
      </c>
    </row>
    <row r="596" spans="1:4" ht="12.75" customHeight="1">
      <c r="A596" s="214"/>
      <c r="B596" s="460" t="s">
        <v>947</v>
      </c>
      <c r="C596" s="461"/>
      <c r="D596" s="349">
        <v>2453.43</v>
      </c>
    </row>
    <row r="597" spans="1:4" ht="12.75" customHeight="1">
      <c r="A597" s="214"/>
      <c r="B597" s="460" t="s">
        <v>948</v>
      </c>
      <c r="C597" s="461"/>
      <c r="D597" s="349">
        <v>664.89</v>
      </c>
    </row>
    <row r="598" spans="1:4" ht="12.75" customHeight="1">
      <c r="A598" s="214"/>
      <c r="B598" s="460" t="s">
        <v>949</v>
      </c>
      <c r="C598" s="461"/>
      <c r="D598" s="349">
        <v>204.7</v>
      </c>
    </row>
    <row r="599" spans="1:4" ht="12.75" customHeight="1">
      <c r="A599" s="214"/>
      <c r="B599" s="460" t="s">
        <v>904</v>
      </c>
      <c r="C599" s="461"/>
      <c r="D599" s="349">
        <v>111</v>
      </c>
    </row>
    <row r="600" spans="1:4" ht="12.75" customHeight="1">
      <c r="A600" s="254"/>
      <c r="B600" s="492" t="s">
        <v>950</v>
      </c>
      <c r="C600" s="493"/>
      <c r="D600" s="349">
        <v>545.34</v>
      </c>
    </row>
    <row r="601" spans="1:4" ht="12.75" customHeight="1">
      <c r="A601" s="254"/>
      <c r="B601" s="494" t="s">
        <v>951</v>
      </c>
      <c r="C601" s="472"/>
      <c r="D601" s="349">
        <v>488.16</v>
      </c>
    </row>
    <row r="602" spans="1:4" ht="12.75" customHeight="1">
      <c r="A602" s="214"/>
      <c r="B602" s="370" t="s">
        <v>17</v>
      </c>
      <c r="C602" s="344">
        <v>3100</v>
      </c>
      <c r="D602" s="344">
        <v>1620</v>
      </c>
    </row>
    <row r="603" spans="1:4" ht="12.75" customHeight="1">
      <c r="A603" s="214"/>
      <c r="B603" s="460" t="s">
        <v>952</v>
      </c>
      <c r="C603" s="461"/>
      <c r="D603" s="349"/>
    </row>
    <row r="604" spans="1:4" ht="12.75" customHeight="1">
      <c r="A604" s="214"/>
      <c r="B604" s="370" t="s">
        <v>14</v>
      </c>
      <c r="C604" s="344">
        <v>5000</v>
      </c>
      <c r="D604" s="371">
        <v>854</v>
      </c>
    </row>
    <row r="605" spans="1:4" ht="12.75" customHeight="1">
      <c r="A605" s="214"/>
      <c r="B605" s="460" t="s">
        <v>953</v>
      </c>
      <c r="C605" s="461"/>
      <c r="D605" s="350"/>
    </row>
    <row r="606" spans="1:4" ht="12.75" customHeight="1">
      <c r="A606" s="214"/>
      <c r="B606" s="370" t="s">
        <v>15</v>
      </c>
      <c r="C606" s="344">
        <v>2500</v>
      </c>
      <c r="D606" s="348">
        <v>0</v>
      </c>
    </row>
    <row r="607" spans="1:4" ht="12.75" customHeight="1">
      <c r="A607" s="214"/>
      <c r="B607" s="460" t="s">
        <v>954</v>
      </c>
      <c r="C607" s="461"/>
      <c r="D607" s="351"/>
    </row>
    <row r="608" spans="1:4" ht="12.75" customHeight="1">
      <c r="A608" s="214"/>
      <c r="B608" s="370" t="s">
        <v>8</v>
      </c>
      <c r="C608" s="256">
        <v>10000</v>
      </c>
      <c r="D608" s="344">
        <v>4359.74</v>
      </c>
    </row>
    <row r="609" spans="1:4" ht="12.75" customHeight="1">
      <c r="A609" s="214"/>
      <c r="B609" s="460" t="s">
        <v>955</v>
      </c>
      <c r="C609" s="461"/>
      <c r="D609" s="349">
        <v>460.02</v>
      </c>
    </row>
    <row r="610" spans="1:4" ht="12.75" customHeight="1">
      <c r="A610" s="214"/>
      <c r="B610" s="460" t="s">
        <v>956</v>
      </c>
      <c r="C610" s="461"/>
      <c r="D610" s="349">
        <v>2572.61</v>
      </c>
    </row>
    <row r="611" spans="1:4" ht="12.75" customHeight="1">
      <c r="A611" s="214"/>
      <c r="B611" s="460" t="s">
        <v>957</v>
      </c>
      <c r="C611" s="461"/>
      <c r="D611" s="349">
        <v>600</v>
      </c>
    </row>
    <row r="612" spans="1:4" ht="12.75" customHeight="1">
      <c r="A612" s="214"/>
      <c r="B612" s="460" t="s">
        <v>630</v>
      </c>
      <c r="C612" s="461"/>
      <c r="D612" s="349">
        <v>501.42</v>
      </c>
    </row>
    <row r="613" spans="1:4" ht="12.75" customHeight="1">
      <c r="A613" s="214"/>
      <c r="B613" s="460" t="s">
        <v>958</v>
      </c>
      <c r="C613" s="461"/>
      <c r="D613" s="349">
        <v>203</v>
      </c>
    </row>
    <row r="614" spans="1:4" ht="12.75" customHeight="1">
      <c r="A614" s="214"/>
      <c r="B614" s="460" t="s">
        <v>959</v>
      </c>
      <c r="C614" s="461"/>
      <c r="D614" s="349">
        <v>22.69</v>
      </c>
    </row>
    <row r="615" spans="1:4" ht="12.75" customHeight="1">
      <c r="A615" s="214"/>
      <c r="B615" s="370" t="s">
        <v>539</v>
      </c>
      <c r="C615" s="371">
        <v>500</v>
      </c>
      <c r="D615" s="373">
        <v>50</v>
      </c>
    </row>
    <row r="616" spans="1:4" ht="12" customHeight="1">
      <c r="A616" s="214"/>
      <c r="B616" s="370" t="s">
        <v>540</v>
      </c>
      <c r="C616" s="225"/>
      <c r="D616" s="225"/>
    </row>
    <row r="617" spans="1:4" ht="12" customHeight="1">
      <c r="A617" s="214"/>
      <c r="B617" s="460" t="s">
        <v>960</v>
      </c>
      <c r="C617" s="472"/>
      <c r="D617" s="407"/>
    </row>
    <row r="618" spans="1:4" ht="12.75" customHeight="1">
      <c r="A618" s="214"/>
      <c r="B618" s="370" t="s">
        <v>541</v>
      </c>
      <c r="C618" s="371">
        <v>840</v>
      </c>
      <c r="D618" s="371">
        <v>256.2</v>
      </c>
    </row>
    <row r="619" spans="1:4" ht="12" customHeight="1">
      <c r="A619" s="214"/>
      <c r="B619" s="370" t="s">
        <v>542</v>
      </c>
      <c r="C619" s="225"/>
      <c r="D619" s="225"/>
    </row>
    <row r="620" spans="1:4" ht="12" customHeight="1">
      <c r="A620" s="214"/>
      <c r="B620" s="460" t="s">
        <v>961</v>
      </c>
      <c r="C620" s="472"/>
      <c r="D620" s="407"/>
    </row>
    <row r="621" spans="1:4" ht="12.75" customHeight="1">
      <c r="A621" s="214"/>
      <c r="B621" s="241" t="s">
        <v>535</v>
      </c>
      <c r="C621" s="339">
        <v>1000</v>
      </c>
      <c r="D621" s="296">
        <v>0</v>
      </c>
    </row>
    <row r="622" spans="1:4" ht="12.75" customHeight="1">
      <c r="A622" s="214"/>
      <c r="B622" s="222" t="s">
        <v>520</v>
      </c>
      <c r="C622" s="223">
        <v>12140</v>
      </c>
      <c r="D622" s="281">
        <v>6369.110000000001</v>
      </c>
    </row>
    <row r="623" spans="1:4" ht="12.75" customHeight="1">
      <c r="A623" s="214"/>
      <c r="B623" s="460" t="s">
        <v>962</v>
      </c>
      <c r="C623" s="461"/>
      <c r="D623" s="349">
        <v>5638</v>
      </c>
    </row>
    <row r="624" spans="1:4" ht="12.75" customHeight="1">
      <c r="A624" s="214"/>
      <c r="B624" s="460" t="s">
        <v>963</v>
      </c>
      <c r="C624" s="461"/>
      <c r="D624" s="349">
        <v>730.11</v>
      </c>
    </row>
    <row r="625" spans="1:4" ht="12.75" customHeight="1">
      <c r="A625" s="214"/>
      <c r="B625" s="460" t="s">
        <v>964</v>
      </c>
      <c r="C625" s="461"/>
      <c r="D625" s="349">
        <v>1</v>
      </c>
    </row>
    <row r="626" spans="1:4" ht="12.75" customHeight="1">
      <c r="A626" s="214"/>
      <c r="B626" s="415" t="s">
        <v>16</v>
      </c>
      <c r="C626" s="416">
        <v>1000</v>
      </c>
      <c r="D626" s="417">
        <v>750</v>
      </c>
    </row>
    <row r="627" spans="1:4" ht="12.75" customHeight="1">
      <c r="A627" s="214"/>
      <c r="B627" s="370" t="s">
        <v>545</v>
      </c>
      <c r="C627" s="344">
        <v>1000</v>
      </c>
      <c r="D627" s="348">
        <v>0</v>
      </c>
    </row>
    <row r="628" spans="1:4" ht="12" customHeight="1">
      <c r="A628" s="214"/>
      <c r="B628" s="241" t="s">
        <v>546</v>
      </c>
      <c r="C628" s="242"/>
      <c r="D628" s="242"/>
    </row>
    <row r="629" spans="1:4" ht="12.75" customHeight="1">
      <c r="A629" s="214"/>
      <c r="B629" s="222" t="s">
        <v>529</v>
      </c>
      <c r="C629" s="281">
        <v>8500</v>
      </c>
      <c r="D629" s="281">
        <v>8296</v>
      </c>
    </row>
    <row r="630" spans="1:4" ht="12.75" customHeight="1">
      <c r="A630" s="214"/>
      <c r="B630" s="460" t="s">
        <v>562</v>
      </c>
      <c r="C630" s="461"/>
      <c r="D630" s="349"/>
    </row>
    <row r="631" spans="1:4" ht="12.75" customHeight="1">
      <c r="A631" s="214"/>
      <c r="B631" s="250" t="s">
        <v>563</v>
      </c>
      <c r="C631" s="252">
        <v>2000</v>
      </c>
      <c r="D631" s="251">
        <v>0</v>
      </c>
    </row>
    <row r="632" spans="1:4" ht="12.75" customHeight="1">
      <c r="A632" s="214"/>
      <c r="B632" s="218" t="s">
        <v>9</v>
      </c>
      <c r="C632" s="253">
        <v>2000</v>
      </c>
      <c r="D632" s="219">
        <v>0</v>
      </c>
    </row>
    <row r="633" spans="1:4" ht="12.75" customHeight="1">
      <c r="A633" s="214"/>
      <c r="B633" s="215" t="s">
        <v>564</v>
      </c>
      <c r="C633" s="290">
        <v>2000</v>
      </c>
      <c r="D633" s="217">
        <v>368.44</v>
      </c>
    </row>
    <row r="634" spans="1:4" ht="12.75" customHeight="1">
      <c r="A634" s="214"/>
      <c r="B634" s="218" t="s">
        <v>9</v>
      </c>
      <c r="C634" s="253">
        <v>1000</v>
      </c>
      <c r="D634" s="219">
        <v>0</v>
      </c>
    </row>
    <row r="635" spans="1:4" ht="12.75" customHeight="1">
      <c r="A635" s="214"/>
      <c r="B635" s="218" t="s">
        <v>14</v>
      </c>
      <c r="C635" s="220">
        <v>300</v>
      </c>
      <c r="D635" s="220">
        <v>134.2</v>
      </c>
    </row>
    <row r="636" spans="1:4" ht="12.75" customHeight="1">
      <c r="A636" s="214"/>
      <c r="B636" s="222" t="s">
        <v>539</v>
      </c>
      <c r="C636" s="311">
        <v>700</v>
      </c>
      <c r="D636" s="311">
        <v>234.24</v>
      </c>
    </row>
    <row r="637" spans="1:4" ht="12" customHeight="1">
      <c r="A637" s="214"/>
      <c r="B637" s="241" t="s">
        <v>540</v>
      </c>
      <c r="C637" s="242"/>
      <c r="D637" s="242"/>
    </row>
    <row r="638" spans="1:4" ht="12.75" customHeight="1">
      <c r="A638" s="214"/>
      <c r="B638" s="215" t="s">
        <v>361</v>
      </c>
      <c r="C638" s="290">
        <v>2000</v>
      </c>
      <c r="D638" s="216">
        <v>0</v>
      </c>
    </row>
    <row r="639" spans="1:4" ht="12.75" customHeight="1">
      <c r="A639" s="214"/>
      <c r="B639" s="222" t="s">
        <v>8</v>
      </c>
      <c r="C639" s="281">
        <v>2000</v>
      </c>
      <c r="D639" s="224">
        <v>0</v>
      </c>
    </row>
    <row r="640" spans="1:4" ht="12.75" customHeight="1">
      <c r="A640" s="363">
        <v>756</v>
      </c>
      <c r="B640" s="265" t="s">
        <v>404</v>
      </c>
      <c r="C640" s="364">
        <v>37300</v>
      </c>
      <c r="D640" s="365">
        <v>9697.35</v>
      </c>
    </row>
    <row r="641" spans="1:4" ht="12" customHeight="1">
      <c r="A641" s="267"/>
      <c r="B641" s="268" t="s">
        <v>405</v>
      </c>
      <c r="C641" s="267"/>
      <c r="D641" s="267"/>
    </row>
    <row r="642" spans="1:4" ht="12" customHeight="1">
      <c r="A642" s="269"/>
      <c r="B642" s="270" t="s">
        <v>406</v>
      </c>
      <c r="C642" s="269"/>
      <c r="D642" s="269"/>
    </row>
    <row r="643" spans="1:4" ht="12.75" customHeight="1">
      <c r="A643" s="214"/>
      <c r="B643" s="366" t="s">
        <v>446</v>
      </c>
      <c r="C643" s="263">
        <v>37300</v>
      </c>
      <c r="D643" s="271">
        <v>9697.35</v>
      </c>
    </row>
    <row r="644" spans="1:4" ht="12" customHeight="1">
      <c r="A644" s="214"/>
      <c r="B644" s="250" t="s">
        <v>447</v>
      </c>
      <c r="C644" s="280"/>
      <c r="D644" s="280"/>
    </row>
    <row r="645" spans="1:4" ht="12.75" customHeight="1">
      <c r="A645" s="214"/>
      <c r="B645" s="222" t="s">
        <v>565</v>
      </c>
      <c r="C645" s="281">
        <v>1900</v>
      </c>
      <c r="D645" s="224">
        <v>0</v>
      </c>
    </row>
    <row r="646" spans="1:4" ht="15.75" customHeight="1">
      <c r="A646" s="214"/>
      <c r="B646" s="460" t="s">
        <v>566</v>
      </c>
      <c r="C646" s="461"/>
      <c r="D646" s="404"/>
    </row>
    <row r="647" spans="1:4" ht="12.75" customHeight="1">
      <c r="A647" s="214"/>
      <c r="B647" s="370" t="s">
        <v>9</v>
      </c>
      <c r="C647" s="344">
        <v>6100</v>
      </c>
      <c r="D647" s="371">
        <v>688.08</v>
      </c>
    </row>
    <row r="648" spans="1:4" ht="12.75" customHeight="1">
      <c r="A648" s="214"/>
      <c r="B648" s="460" t="s">
        <v>567</v>
      </c>
      <c r="C648" s="461"/>
      <c r="D648" s="406"/>
    </row>
    <row r="649" spans="1:4" ht="12.75" customHeight="1">
      <c r="A649" s="214"/>
      <c r="B649" s="370" t="s">
        <v>8</v>
      </c>
      <c r="C649" s="256">
        <v>19000</v>
      </c>
      <c r="D649" s="344">
        <v>7378.49</v>
      </c>
    </row>
    <row r="650" spans="1:4" ht="12.75" customHeight="1">
      <c r="A650" s="214"/>
      <c r="B650" s="460" t="s">
        <v>568</v>
      </c>
      <c r="C650" s="461"/>
      <c r="D650" s="341">
        <v>7367.19</v>
      </c>
    </row>
    <row r="651" spans="1:4" ht="12.75" customHeight="1">
      <c r="A651" s="214"/>
      <c r="B651" s="460" t="s">
        <v>569</v>
      </c>
      <c r="C651" s="461"/>
      <c r="D651" s="341">
        <v>11.3</v>
      </c>
    </row>
    <row r="652" spans="1:4" ht="12.75" customHeight="1">
      <c r="A652" s="214"/>
      <c r="B652" s="370" t="s">
        <v>570</v>
      </c>
      <c r="C652" s="344">
        <v>3200</v>
      </c>
      <c r="D652" s="371">
        <v>468.78000000000003</v>
      </c>
    </row>
    <row r="653" spans="1:4" ht="12.75" customHeight="1">
      <c r="A653" s="214"/>
      <c r="B653" s="460" t="s">
        <v>571</v>
      </c>
      <c r="C653" s="461"/>
      <c r="D653" s="406"/>
    </row>
    <row r="654" spans="1:4" ht="12.75" customHeight="1">
      <c r="A654" s="214"/>
      <c r="B654" s="370" t="s">
        <v>820</v>
      </c>
      <c r="C654" s="344">
        <v>2100</v>
      </c>
      <c r="D654" s="344">
        <v>1162</v>
      </c>
    </row>
    <row r="655" spans="1:4" ht="12" customHeight="1">
      <c r="A655" s="214"/>
      <c r="B655" s="490" t="s">
        <v>572</v>
      </c>
      <c r="C655" s="491"/>
      <c r="D655" s="408" t="s">
        <v>573</v>
      </c>
    </row>
    <row r="656" spans="1:4" ht="12.75" customHeight="1">
      <c r="A656" s="214"/>
      <c r="B656" s="370" t="s">
        <v>521</v>
      </c>
      <c r="C656" s="344">
        <v>2000</v>
      </c>
      <c r="D656" s="348">
        <v>0</v>
      </c>
    </row>
    <row r="657" spans="1:4" ht="12" customHeight="1">
      <c r="A657" s="214"/>
      <c r="B657" s="370" t="s">
        <v>522</v>
      </c>
      <c r="C657" s="225"/>
      <c r="D657" s="225"/>
    </row>
    <row r="658" spans="1:4" ht="12" customHeight="1">
      <c r="A658" s="214"/>
      <c r="B658" s="490" t="s">
        <v>574</v>
      </c>
      <c r="C658" s="491"/>
      <c r="D658" s="226"/>
    </row>
    <row r="659" spans="1:4" ht="12.75" customHeight="1">
      <c r="A659" s="214"/>
      <c r="B659" s="370" t="s">
        <v>819</v>
      </c>
      <c r="C659" s="344">
        <v>3000</v>
      </c>
      <c r="D659" s="348">
        <v>0</v>
      </c>
    </row>
    <row r="660" spans="1:4" ht="12" customHeight="1">
      <c r="A660" s="214"/>
      <c r="B660" s="460" t="s">
        <v>575</v>
      </c>
      <c r="C660" s="472"/>
      <c r="D660" s="277"/>
    </row>
    <row r="661" spans="1:4" ht="12.75" customHeight="1">
      <c r="A661" s="243">
        <v>757</v>
      </c>
      <c r="B661" s="230" t="s">
        <v>576</v>
      </c>
      <c r="C661" s="367">
        <v>175873</v>
      </c>
      <c r="D661" s="300">
        <v>25464.74</v>
      </c>
    </row>
    <row r="662" spans="1:4" ht="12.75" customHeight="1">
      <c r="A662" s="214"/>
      <c r="B662" s="232" t="s">
        <v>577</v>
      </c>
      <c r="C662" s="279">
        <v>175873</v>
      </c>
      <c r="D662" s="246">
        <v>25464.74</v>
      </c>
    </row>
    <row r="663" spans="1:4" ht="12" customHeight="1">
      <c r="A663" s="214"/>
      <c r="B663" s="366" t="s">
        <v>578</v>
      </c>
      <c r="C663" s="262"/>
      <c r="D663" s="262"/>
    </row>
    <row r="664" spans="1:4" ht="12.75" customHeight="1">
      <c r="A664" s="214"/>
      <c r="B664" s="354" t="s">
        <v>579</v>
      </c>
      <c r="C664" s="227">
        <v>175873</v>
      </c>
      <c r="D664" s="248">
        <v>25464.74</v>
      </c>
    </row>
    <row r="665" spans="1:4" ht="12" customHeight="1">
      <c r="A665" s="214"/>
      <c r="B665" s="355" t="s">
        <v>580</v>
      </c>
      <c r="C665" s="228"/>
      <c r="D665" s="228"/>
    </row>
    <row r="666" spans="1:4" ht="12" customHeight="1">
      <c r="A666" s="214"/>
      <c r="B666" s="355" t="s">
        <v>821</v>
      </c>
      <c r="C666" s="228"/>
      <c r="D666" s="228"/>
    </row>
    <row r="667" spans="1:4" ht="12.75" customHeight="1">
      <c r="A667" s="414">
        <v>758</v>
      </c>
      <c r="B667" s="230" t="s">
        <v>448</v>
      </c>
      <c r="C667" s="367">
        <v>145000</v>
      </c>
      <c r="D667" s="264">
        <v>0</v>
      </c>
    </row>
    <row r="668" spans="1:4" ht="12.75" customHeight="1">
      <c r="A668" s="333"/>
      <c r="B668" s="215" t="s">
        <v>581</v>
      </c>
      <c r="C668" s="221">
        <v>145000</v>
      </c>
      <c r="D668" s="216">
        <v>0</v>
      </c>
    </row>
    <row r="669" spans="1:4" ht="12.75" customHeight="1">
      <c r="A669" s="214"/>
      <c r="B669" s="218" t="s">
        <v>582</v>
      </c>
      <c r="C669" s="275">
        <v>135000</v>
      </c>
      <c r="D669" s="219">
        <v>0</v>
      </c>
    </row>
    <row r="670" spans="1:4" ht="12.75" customHeight="1">
      <c r="A670" s="214"/>
      <c r="B670" s="218" t="s">
        <v>583</v>
      </c>
      <c r="C670" s="258">
        <v>10000</v>
      </c>
      <c r="D670" s="219">
        <v>0</v>
      </c>
    </row>
    <row r="671" spans="1:6" ht="12.75" customHeight="1">
      <c r="A671" s="243">
        <v>801</v>
      </c>
      <c r="B671" s="212" t="s">
        <v>454</v>
      </c>
      <c r="C671" s="286">
        <v>7128515</v>
      </c>
      <c r="D671" s="286">
        <v>3405350.29</v>
      </c>
      <c r="F671" s="289"/>
    </row>
    <row r="672" spans="1:6" ht="12.75" customHeight="1">
      <c r="A672" s="214"/>
      <c r="B672" s="215" t="s">
        <v>455</v>
      </c>
      <c r="C672" s="288">
        <v>4112637</v>
      </c>
      <c r="D672" s="288">
        <v>1970267.8800000001</v>
      </c>
      <c r="F672" s="289"/>
    </row>
    <row r="673" spans="1:6" ht="12.75" customHeight="1">
      <c r="A673" s="214"/>
      <c r="B673" s="218" t="s">
        <v>13</v>
      </c>
      <c r="C673" s="275">
        <v>162333</v>
      </c>
      <c r="D673" s="258">
        <v>87749.67</v>
      </c>
      <c r="F673" s="289"/>
    </row>
    <row r="674" spans="1:6" ht="12.75" customHeight="1">
      <c r="A674" s="214"/>
      <c r="B674" s="473" t="s">
        <v>698</v>
      </c>
      <c r="C674" s="474"/>
      <c r="D674" s="394">
        <v>85157.01</v>
      </c>
      <c r="F674" s="289"/>
    </row>
    <row r="675" spans="1:6" ht="12.75" customHeight="1">
      <c r="A675" s="214"/>
      <c r="B675" s="473" t="s">
        <v>699</v>
      </c>
      <c r="C675" s="474"/>
      <c r="D675" s="394">
        <v>2592.66</v>
      </c>
      <c r="F675" s="289"/>
    </row>
    <row r="676" spans="1:6" ht="12.75" customHeight="1">
      <c r="A676" s="214"/>
      <c r="B676" s="218" t="s">
        <v>10</v>
      </c>
      <c r="C676" s="285">
        <v>2302198</v>
      </c>
      <c r="D676" s="285">
        <v>1006288.27</v>
      </c>
      <c r="F676" s="289"/>
    </row>
    <row r="677" spans="1:6" ht="47.25" customHeight="1">
      <c r="A677" s="214"/>
      <c r="B677" s="467" t="s">
        <v>700</v>
      </c>
      <c r="C677" s="465"/>
      <c r="D677" s="395"/>
      <c r="F677" s="289"/>
    </row>
    <row r="678" spans="1:6" ht="12.75" customHeight="1">
      <c r="A678" s="214"/>
      <c r="B678" s="218" t="s">
        <v>527</v>
      </c>
      <c r="C678" s="275">
        <v>163904</v>
      </c>
      <c r="D678" s="275">
        <v>161414.95</v>
      </c>
      <c r="F678" s="289"/>
    </row>
    <row r="679" spans="1:6" ht="12.75" customHeight="1">
      <c r="A679" s="214"/>
      <c r="B679" s="218" t="s">
        <v>11</v>
      </c>
      <c r="C679" s="275">
        <v>433947</v>
      </c>
      <c r="D679" s="275">
        <v>188971.05000000002</v>
      </c>
      <c r="F679" s="289"/>
    </row>
    <row r="680" spans="1:6" ht="79.5" customHeight="1">
      <c r="A680" s="214"/>
      <c r="B680" s="467" t="s">
        <v>965</v>
      </c>
      <c r="C680" s="465"/>
      <c r="D680" s="395"/>
      <c r="F680" s="289"/>
    </row>
    <row r="681" spans="1:6" ht="12.75" customHeight="1">
      <c r="A681" s="214"/>
      <c r="B681" s="218" t="s">
        <v>12</v>
      </c>
      <c r="C681" s="258">
        <v>63969</v>
      </c>
      <c r="D681" s="258">
        <v>26473.31</v>
      </c>
      <c r="F681" s="289"/>
    </row>
    <row r="682" spans="1:6" ht="80.25" customHeight="1">
      <c r="A682" s="214"/>
      <c r="B682" s="467" t="s">
        <v>966</v>
      </c>
      <c r="C682" s="465"/>
      <c r="D682" s="395"/>
      <c r="F682" s="289"/>
    </row>
    <row r="683" spans="1:6" ht="12.75" customHeight="1">
      <c r="A683" s="214"/>
      <c r="B683" s="218" t="s">
        <v>9</v>
      </c>
      <c r="C683" s="258">
        <v>87980</v>
      </c>
      <c r="D683" s="258">
        <v>29704.38</v>
      </c>
      <c r="F683" s="289"/>
    </row>
    <row r="684" spans="1:6" ht="45.75" customHeight="1">
      <c r="A684" s="214"/>
      <c r="B684" s="467" t="s">
        <v>967</v>
      </c>
      <c r="C684" s="465"/>
      <c r="D684" s="396">
        <v>5390.64</v>
      </c>
      <c r="F684" s="289"/>
    </row>
    <row r="685" spans="1:6" ht="12.75" customHeight="1">
      <c r="A685" s="214"/>
      <c r="B685" s="473" t="s">
        <v>701</v>
      </c>
      <c r="C685" s="474"/>
      <c r="D685" s="396">
        <v>864.75</v>
      </c>
      <c r="F685" s="289"/>
    </row>
    <row r="686" spans="1:6" ht="12.75" customHeight="1">
      <c r="A686" s="214"/>
      <c r="B686" s="473" t="s">
        <v>702</v>
      </c>
      <c r="C686" s="474"/>
      <c r="D686" s="396">
        <v>3598.2</v>
      </c>
      <c r="F686" s="289"/>
    </row>
    <row r="687" spans="1:6" ht="12.75" customHeight="1">
      <c r="A687" s="214"/>
      <c r="B687" s="473" t="s">
        <v>968</v>
      </c>
      <c r="C687" s="474"/>
      <c r="D687" s="396">
        <v>9012.41</v>
      </c>
      <c r="F687" s="289"/>
    </row>
    <row r="688" spans="1:6" ht="12.75" customHeight="1">
      <c r="A688" s="214"/>
      <c r="B688" s="473" t="s">
        <v>703</v>
      </c>
      <c r="C688" s="474"/>
      <c r="D688" s="396">
        <v>1460.97</v>
      </c>
      <c r="F688" s="289"/>
    </row>
    <row r="689" spans="1:6" ht="12.75" customHeight="1">
      <c r="A689" s="214"/>
      <c r="B689" s="473" t="s">
        <v>848</v>
      </c>
      <c r="C689" s="474"/>
      <c r="D689" s="396">
        <v>6711.42</v>
      </c>
      <c r="F689" s="289"/>
    </row>
    <row r="690" spans="1:6" ht="12.75" customHeight="1">
      <c r="A690" s="214"/>
      <c r="B690" s="473" t="s">
        <v>705</v>
      </c>
      <c r="C690" s="474"/>
      <c r="D690" s="396">
        <v>2525.69</v>
      </c>
      <c r="F690" s="289"/>
    </row>
    <row r="691" spans="1:6" ht="12.75" customHeight="1">
      <c r="A691" s="214"/>
      <c r="B691" s="473" t="s">
        <v>706</v>
      </c>
      <c r="C691" s="474"/>
      <c r="D691" s="394">
        <v>140.3</v>
      </c>
      <c r="F691" s="289"/>
    </row>
    <row r="692" spans="1:6" ht="12.75" customHeight="1">
      <c r="A692" s="214"/>
      <c r="B692" s="473" t="s">
        <v>707</v>
      </c>
      <c r="C692" s="474"/>
      <c r="D692" s="396"/>
      <c r="F692" s="289"/>
    </row>
    <row r="693" spans="1:6" ht="12.75" customHeight="1">
      <c r="A693" s="214"/>
      <c r="B693" s="222" t="s">
        <v>822</v>
      </c>
      <c r="C693" s="311">
        <v>150</v>
      </c>
      <c r="D693" s="224">
        <v>0</v>
      </c>
      <c r="F693" s="289"/>
    </row>
    <row r="694" spans="1:6" ht="12.75" customHeight="1">
      <c r="A694" s="214"/>
      <c r="B694" s="473" t="s">
        <v>708</v>
      </c>
      <c r="C694" s="474"/>
      <c r="D694" s="396"/>
      <c r="F694" s="289"/>
    </row>
    <row r="695" spans="1:6" ht="12.75" customHeight="1">
      <c r="A695" s="214"/>
      <c r="B695" s="218" t="s">
        <v>584</v>
      </c>
      <c r="C695" s="258">
        <v>13144</v>
      </c>
      <c r="D695" s="253">
        <v>4294.96</v>
      </c>
      <c r="F695" s="289"/>
    </row>
    <row r="696" spans="1:6" ht="12.75" customHeight="1">
      <c r="A696" s="214"/>
      <c r="B696" s="473" t="s">
        <v>709</v>
      </c>
      <c r="C696" s="474"/>
      <c r="D696" s="396">
        <v>1418.51</v>
      </c>
      <c r="F696" s="289"/>
    </row>
    <row r="697" spans="1:6" ht="12.75" customHeight="1">
      <c r="A697" s="214"/>
      <c r="B697" s="473" t="s">
        <v>710</v>
      </c>
      <c r="C697" s="474"/>
      <c r="D697" s="396">
        <v>391.78</v>
      </c>
      <c r="F697" s="289"/>
    </row>
    <row r="698" spans="1:6" ht="12.75" customHeight="1">
      <c r="A698" s="214"/>
      <c r="B698" s="473" t="s">
        <v>711</v>
      </c>
      <c r="C698" s="474"/>
      <c r="D698" s="396">
        <v>6.34</v>
      </c>
      <c r="F698" s="289"/>
    </row>
    <row r="699" spans="1:6" ht="12.75" customHeight="1">
      <c r="A699" s="214"/>
      <c r="B699" s="473" t="s">
        <v>712</v>
      </c>
      <c r="C699" s="474"/>
      <c r="D699" s="396">
        <v>1553.44</v>
      </c>
      <c r="F699" s="289"/>
    </row>
    <row r="700" spans="1:6" ht="12.75" customHeight="1">
      <c r="A700" s="214"/>
      <c r="B700" s="473" t="s">
        <v>713</v>
      </c>
      <c r="C700" s="474"/>
      <c r="D700" s="396">
        <v>924.89</v>
      </c>
      <c r="F700" s="289"/>
    </row>
    <row r="701" spans="1:6" ht="12.75" customHeight="1">
      <c r="A701" s="214"/>
      <c r="B701" s="473" t="s">
        <v>707</v>
      </c>
      <c r="C701" s="474"/>
      <c r="D701" s="396"/>
      <c r="F701" s="289"/>
    </row>
    <row r="702" spans="1:6" ht="12.75" customHeight="1">
      <c r="A702" s="214"/>
      <c r="B702" s="218" t="s">
        <v>17</v>
      </c>
      <c r="C702" s="275">
        <v>221761</v>
      </c>
      <c r="D702" s="275">
        <v>152781.69</v>
      </c>
      <c r="F702" s="289"/>
    </row>
    <row r="703" spans="1:6" ht="12.75" customHeight="1">
      <c r="A703" s="214"/>
      <c r="B703" s="473" t="s">
        <v>714</v>
      </c>
      <c r="C703" s="474"/>
      <c r="D703" s="396">
        <v>1752.07</v>
      </c>
      <c r="F703" s="289"/>
    </row>
    <row r="704" spans="1:6" ht="12.75" customHeight="1">
      <c r="A704" s="214"/>
      <c r="B704" s="473" t="s">
        <v>715</v>
      </c>
      <c r="C704" s="474"/>
      <c r="D704" s="396">
        <v>24145.02</v>
      </c>
      <c r="F704" s="289"/>
    </row>
    <row r="705" spans="1:6" ht="12.75" customHeight="1">
      <c r="A705" s="214"/>
      <c r="B705" s="473" t="s">
        <v>716</v>
      </c>
      <c r="C705" s="474"/>
      <c r="D705" s="396">
        <v>126884.6</v>
      </c>
      <c r="F705" s="289"/>
    </row>
    <row r="706" spans="1:6" ht="12.75" customHeight="1">
      <c r="A706" s="214"/>
      <c r="B706" s="218" t="s">
        <v>14</v>
      </c>
      <c r="C706" s="275">
        <v>257734</v>
      </c>
      <c r="D706" s="253">
        <v>6140.8</v>
      </c>
      <c r="F706" s="289"/>
    </row>
    <row r="707" spans="1:6" ht="59.25" customHeight="1">
      <c r="A707" s="214"/>
      <c r="B707" s="467" t="s">
        <v>969</v>
      </c>
      <c r="C707" s="465"/>
      <c r="D707" s="396">
        <v>4830.3</v>
      </c>
      <c r="F707" s="289"/>
    </row>
    <row r="708" spans="1:6" ht="24" customHeight="1">
      <c r="A708" s="214"/>
      <c r="B708" s="467" t="s">
        <v>970</v>
      </c>
      <c r="C708" s="465"/>
      <c r="D708" s="396">
        <v>1310.5</v>
      </c>
      <c r="F708" s="289"/>
    </row>
    <row r="709" spans="1:6" ht="21.75" customHeight="1">
      <c r="A709" s="214"/>
      <c r="B709" s="467" t="s">
        <v>717</v>
      </c>
      <c r="C709" s="465"/>
      <c r="D709" s="396"/>
      <c r="F709" s="289"/>
    </row>
    <row r="710" spans="1:6" ht="12.75" customHeight="1">
      <c r="A710" s="214"/>
      <c r="B710" s="218" t="s">
        <v>15</v>
      </c>
      <c r="C710" s="253">
        <v>3866</v>
      </c>
      <c r="D710" s="219">
        <v>0</v>
      </c>
      <c r="F710" s="289"/>
    </row>
    <row r="711" spans="1:6" ht="12.75" customHeight="1">
      <c r="A711" s="214"/>
      <c r="B711" s="473" t="s">
        <v>718</v>
      </c>
      <c r="C711" s="474"/>
      <c r="D711" s="396"/>
      <c r="F711" s="289"/>
    </row>
    <row r="712" spans="1:6" ht="12.75" customHeight="1">
      <c r="A712" s="214"/>
      <c r="B712" s="218" t="s">
        <v>8</v>
      </c>
      <c r="C712" s="258">
        <v>50238</v>
      </c>
      <c r="D712" s="258">
        <v>16298.23</v>
      </c>
      <c r="F712" s="289"/>
    </row>
    <row r="713" spans="1:6" ht="12.75" customHeight="1">
      <c r="A713" s="214"/>
      <c r="B713" s="473" t="s">
        <v>719</v>
      </c>
      <c r="C713" s="474"/>
      <c r="D713" s="396">
        <v>1541.25</v>
      </c>
      <c r="F713" s="289"/>
    </row>
    <row r="714" spans="1:6" ht="12.75" customHeight="1">
      <c r="A714" s="214"/>
      <c r="B714" s="473" t="s">
        <v>720</v>
      </c>
      <c r="C714" s="474"/>
      <c r="D714" s="396">
        <v>3482.9</v>
      </c>
      <c r="F714" s="289"/>
    </row>
    <row r="715" spans="1:6" ht="12.75" customHeight="1">
      <c r="A715" s="214"/>
      <c r="B715" s="473" t="s">
        <v>721</v>
      </c>
      <c r="C715" s="474"/>
      <c r="D715" s="396">
        <v>640.56</v>
      </c>
      <c r="F715" s="289"/>
    </row>
    <row r="716" spans="1:6" ht="12.75" customHeight="1">
      <c r="A716" s="214"/>
      <c r="B716" s="473" t="s">
        <v>722</v>
      </c>
      <c r="C716" s="474"/>
      <c r="D716" s="396">
        <v>746.8</v>
      </c>
      <c r="F716" s="289"/>
    </row>
    <row r="717" spans="1:6" ht="12.75" customHeight="1">
      <c r="A717" s="214"/>
      <c r="B717" s="473" t="s">
        <v>723</v>
      </c>
      <c r="C717" s="474"/>
      <c r="D717" s="396">
        <v>737.2</v>
      </c>
      <c r="F717" s="289"/>
    </row>
    <row r="718" spans="1:6" ht="12.75" customHeight="1">
      <c r="A718" s="214"/>
      <c r="B718" s="473" t="s">
        <v>724</v>
      </c>
      <c r="C718" s="474"/>
      <c r="D718" s="396">
        <v>4871.48</v>
      </c>
      <c r="F718" s="289"/>
    </row>
    <row r="719" spans="1:6" ht="12.75" customHeight="1">
      <c r="A719" s="214"/>
      <c r="B719" s="473" t="s">
        <v>725</v>
      </c>
      <c r="C719" s="474"/>
      <c r="D719" s="396">
        <v>67.1</v>
      </c>
      <c r="F719" s="289"/>
    </row>
    <row r="720" spans="1:6" ht="12.75" customHeight="1">
      <c r="A720" s="214"/>
      <c r="B720" s="473" t="s">
        <v>726</v>
      </c>
      <c r="C720" s="474"/>
      <c r="D720" s="435">
        <v>3507.54</v>
      </c>
      <c r="F720" s="289"/>
    </row>
    <row r="721" spans="1:6" ht="12.75" customHeight="1">
      <c r="A721" s="214"/>
      <c r="B721" s="473" t="s">
        <v>727</v>
      </c>
      <c r="C721" s="474"/>
      <c r="D721" s="450">
        <v>642.4</v>
      </c>
      <c r="F721" s="289"/>
    </row>
    <row r="722" spans="1:6" ht="12.75" customHeight="1">
      <c r="A722" s="214"/>
      <c r="B722" s="473" t="s">
        <v>728</v>
      </c>
      <c r="C722" s="474"/>
      <c r="D722" s="436">
        <v>61</v>
      </c>
      <c r="F722" s="289"/>
    </row>
    <row r="723" spans="1:6" ht="12.75" customHeight="1">
      <c r="A723" s="214"/>
      <c r="B723" s="473" t="s">
        <v>729</v>
      </c>
      <c r="C723" s="474"/>
      <c r="D723" s="396"/>
      <c r="F723" s="289"/>
    </row>
    <row r="724" spans="1:6" ht="12.75" customHeight="1">
      <c r="A724" s="214"/>
      <c r="B724" s="218" t="s">
        <v>538</v>
      </c>
      <c r="C724" s="253">
        <v>1650</v>
      </c>
      <c r="D724" s="220">
        <v>738.12</v>
      </c>
      <c r="F724" s="289"/>
    </row>
    <row r="725" spans="1:6" ht="12.75" customHeight="1">
      <c r="A725" s="214"/>
      <c r="B725" s="222" t="s">
        <v>823</v>
      </c>
      <c r="C725" s="281">
        <v>9700</v>
      </c>
      <c r="D725" s="281">
        <v>3851.58</v>
      </c>
      <c r="F725" s="289"/>
    </row>
    <row r="726" spans="1:6" ht="12.75" customHeight="1">
      <c r="A726" s="214"/>
      <c r="B726" s="218" t="s">
        <v>730</v>
      </c>
      <c r="C726" s="253">
        <v>7462</v>
      </c>
      <c r="D726" s="253">
        <v>2330.98</v>
      </c>
      <c r="F726" s="289"/>
    </row>
    <row r="727" spans="1:6" ht="12.75" customHeight="1">
      <c r="A727" s="214"/>
      <c r="B727" s="218" t="s">
        <v>520</v>
      </c>
      <c r="C727" s="258">
        <v>12214</v>
      </c>
      <c r="D727" s="253">
        <v>5699.400000000001</v>
      </c>
      <c r="F727" s="289"/>
    </row>
    <row r="728" spans="1:6" ht="12.75" customHeight="1">
      <c r="A728" s="214"/>
      <c r="B728" s="473" t="s">
        <v>731</v>
      </c>
      <c r="C728" s="474"/>
      <c r="D728" s="396">
        <v>37.4</v>
      </c>
      <c r="F728" s="289"/>
    </row>
    <row r="729" spans="1:6" ht="45.75" customHeight="1">
      <c r="A729" s="214"/>
      <c r="B729" s="467" t="s">
        <v>732</v>
      </c>
      <c r="C729" s="465"/>
      <c r="D729" s="396">
        <v>3271</v>
      </c>
      <c r="F729" s="289"/>
    </row>
    <row r="730" spans="1:6" ht="12.75" customHeight="1">
      <c r="A730" s="214"/>
      <c r="B730" s="473" t="s">
        <v>733</v>
      </c>
      <c r="C730" s="474"/>
      <c r="D730" s="396">
        <v>2391</v>
      </c>
      <c r="F730" s="289"/>
    </row>
    <row r="731" spans="1:6" ht="12.75" customHeight="1">
      <c r="A731" s="214"/>
      <c r="B731" s="218" t="s">
        <v>16</v>
      </c>
      <c r="C731" s="275">
        <v>140871</v>
      </c>
      <c r="D731" s="275">
        <v>105653.25</v>
      </c>
      <c r="F731" s="289"/>
    </row>
    <row r="732" spans="1:6" ht="12.75" customHeight="1">
      <c r="A732" s="214"/>
      <c r="B732" s="218" t="s">
        <v>3</v>
      </c>
      <c r="C732" s="276">
        <v>70</v>
      </c>
      <c r="D732" s="276">
        <v>51</v>
      </c>
      <c r="F732" s="289"/>
    </row>
    <row r="733" spans="1:6" ht="12.75" customHeight="1">
      <c r="A733" s="214"/>
      <c r="B733" s="218" t="s">
        <v>391</v>
      </c>
      <c r="C733" s="253">
        <v>5895</v>
      </c>
      <c r="D733" s="253">
        <v>3197</v>
      </c>
      <c r="F733" s="289"/>
    </row>
    <row r="734" spans="1:6" ht="36" customHeight="1">
      <c r="A734" s="214"/>
      <c r="B734" s="467" t="s">
        <v>734</v>
      </c>
      <c r="C734" s="465"/>
      <c r="D734" s="396"/>
      <c r="F734" s="289"/>
    </row>
    <row r="735" spans="1:6" ht="12.75" customHeight="1">
      <c r="A735" s="214"/>
      <c r="B735" s="222" t="s">
        <v>820</v>
      </c>
      <c r="C735" s="311">
        <v>700</v>
      </c>
      <c r="D735" s="224">
        <v>0</v>
      </c>
      <c r="F735" s="289"/>
    </row>
    <row r="736" spans="1:6" ht="12.75" customHeight="1">
      <c r="A736" s="214"/>
      <c r="B736" s="222" t="s">
        <v>521</v>
      </c>
      <c r="C736" s="281">
        <v>2522</v>
      </c>
      <c r="D736" s="311">
        <v>804.6700000000001</v>
      </c>
      <c r="F736" s="289"/>
    </row>
    <row r="737" spans="1:6" ht="12" customHeight="1">
      <c r="A737" s="214"/>
      <c r="B737" s="241" t="s">
        <v>522</v>
      </c>
      <c r="C737" s="242"/>
      <c r="D737" s="242"/>
      <c r="F737" s="289"/>
    </row>
    <row r="738" spans="1:6" ht="12.75" customHeight="1">
      <c r="A738" s="214"/>
      <c r="B738" s="473" t="s">
        <v>735</v>
      </c>
      <c r="C738" s="474"/>
      <c r="D738" s="396"/>
      <c r="F738" s="289"/>
    </row>
    <row r="739" spans="1:6" ht="12.75" customHeight="1">
      <c r="A739" s="214"/>
      <c r="B739" s="222" t="s">
        <v>819</v>
      </c>
      <c r="C739" s="223">
        <v>11729</v>
      </c>
      <c r="D739" s="281">
        <v>9224.57</v>
      </c>
      <c r="F739" s="289"/>
    </row>
    <row r="740" spans="1:6" ht="12.75" customHeight="1">
      <c r="A740" s="214"/>
      <c r="B740" s="473" t="s">
        <v>736</v>
      </c>
      <c r="C740" s="474"/>
      <c r="D740" s="396">
        <v>4018.83</v>
      </c>
      <c r="F740" s="289"/>
    </row>
    <row r="741" spans="1:6" ht="12.75" customHeight="1">
      <c r="A741" s="214"/>
      <c r="B741" s="473" t="s">
        <v>737</v>
      </c>
      <c r="C741" s="474"/>
      <c r="D741" s="396">
        <v>3999.77</v>
      </c>
      <c r="F741" s="289"/>
    </row>
    <row r="742" spans="1:6" ht="12.75" customHeight="1">
      <c r="A742" s="214"/>
      <c r="B742" s="473" t="s">
        <v>738</v>
      </c>
      <c r="C742" s="474"/>
      <c r="D742" s="396">
        <v>1205.97</v>
      </c>
      <c r="F742" s="289"/>
    </row>
    <row r="743" spans="1:6" ht="24.75" customHeight="1">
      <c r="A743" s="214"/>
      <c r="B743" s="467" t="s">
        <v>971</v>
      </c>
      <c r="C743" s="465"/>
      <c r="D743" s="396"/>
      <c r="F743" s="289"/>
    </row>
    <row r="744" spans="1:6" ht="12.75" customHeight="1">
      <c r="A744" s="214"/>
      <c r="B744" s="218" t="s">
        <v>514</v>
      </c>
      <c r="C744" s="275">
        <v>158600</v>
      </c>
      <c r="D744" s="275">
        <v>158600</v>
      </c>
      <c r="F744" s="289"/>
    </row>
    <row r="745" spans="1:6" ht="81.75" customHeight="1">
      <c r="A745" s="214"/>
      <c r="B745" s="467" t="s">
        <v>972</v>
      </c>
      <c r="C745" s="465"/>
      <c r="D745" s="396"/>
      <c r="F745" s="289"/>
    </row>
    <row r="746" spans="1:6" ht="12.75" customHeight="1">
      <c r="A746" s="214"/>
      <c r="B746" s="215" t="s">
        <v>585</v>
      </c>
      <c r="C746" s="221">
        <v>173634</v>
      </c>
      <c r="D746" s="240">
        <v>80417.3</v>
      </c>
      <c r="F746" s="289"/>
    </row>
    <row r="747" spans="1:6" ht="12.75" customHeight="1">
      <c r="A747" s="214"/>
      <c r="B747" s="218" t="s">
        <v>13</v>
      </c>
      <c r="C747" s="258">
        <v>10874</v>
      </c>
      <c r="D747" s="253">
        <v>5314.4400000000005</v>
      </c>
      <c r="F747" s="289"/>
    </row>
    <row r="748" spans="1:6" ht="15" customHeight="1">
      <c r="A748" s="214"/>
      <c r="B748" s="473" t="s">
        <v>698</v>
      </c>
      <c r="C748" s="474"/>
      <c r="D748" s="394"/>
      <c r="F748" s="289"/>
    </row>
    <row r="749" spans="1:6" ht="12.75" customHeight="1">
      <c r="A749" s="214"/>
      <c r="B749" s="218" t="s">
        <v>10</v>
      </c>
      <c r="C749" s="275">
        <v>118394</v>
      </c>
      <c r="D749" s="258">
        <v>49922.94</v>
      </c>
      <c r="F749" s="289"/>
    </row>
    <row r="750" spans="1:6" ht="37.5" customHeight="1">
      <c r="A750" s="214"/>
      <c r="B750" s="467" t="s">
        <v>739</v>
      </c>
      <c r="C750" s="465"/>
      <c r="D750" s="395"/>
      <c r="F750" s="289"/>
    </row>
    <row r="751" spans="1:6" ht="12.75" customHeight="1">
      <c r="A751" s="214"/>
      <c r="B751" s="218" t="s">
        <v>527</v>
      </c>
      <c r="C751" s="253">
        <v>8365</v>
      </c>
      <c r="D751" s="253">
        <v>8266.130000000001</v>
      </c>
      <c r="F751" s="289"/>
    </row>
    <row r="752" spans="1:6" ht="12.75" customHeight="1">
      <c r="A752" s="214"/>
      <c r="B752" s="218" t="s">
        <v>11</v>
      </c>
      <c r="C752" s="258">
        <v>21193</v>
      </c>
      <c r="D752" s="253">
        <v>8488.7</v>
      </c>
      <c r="F752" s="289"/>
    </row>
    <row r="753" spans="1:6" ht="45" customHeight="1">
      <c r="A753" s="214"/>
      <c r="B753" s="467" t="s">
        <v>740</v>
      </c>
      <c r="C753" s="465"/>
      <c r="D753" s="395"/>
      <c r="F753" s="289"/>
    </row>
    <row r="754" spans="1:6" ht="12.75" customHeight="1">
      <c r="A754" s="214"/>
      <c r="B754" s="218" t="s">
        <v>12</v>
      </c>
      <c r="C754" s="253">
        <v>3374</v>
      </c>
      <c r="D754" s="253">
        <v>1367.6100000000001</v>
      </c>
      <c r="F754" s="289"/>
    </row>
    <row r="755" spans="1:6" ht="48.75" customHeight="1">
      <c r="A755" s="214"/>
      <c r="B755" s="467" t="s">
        <v>741</v>
      </c>
      <c r="C755" s="465"/>
      <c r="D755" s="395"/>
      <c r="F755" s="289"/>
    </row>
    <row r="756" spans="1:6" ht="12.75" customHeight="1">
      <c r="A756" s="214"/>
      <c r="B756" s="218" t="s">
        <v>9</v>
      </c>
      <c r="C756" s="253">
        <v>1206</v>
      </c>
      <c r="D756" s="220">
        <v>236.59</v>
      </c>
      <c r="F756" s="289"/>
    </row>
    <row r="757" spans="1:6" ht="14.25" customHeight="1">
      <c r="A757" s="214"/>
      <c r="B757" s="467" t="s">
        <v>742</v>
      </c>
      <c r="C757" s="465"/>
      <c r="D757" s="396"/>
      <c r="F757" s="289"/>
    </row>
    <row r="758" spans="1:6" ht="12.75" customHeight="1">
      <c r="A758" s="214"/>
      <c r="B758" s="473" t="s">
        <v>707</v>
      </c>
      <c r="C758" s="474"/>
      <c r="D758" s="396"/>
      <c r="F758" s="289"/>
    </row>
    <row r="759" spans="1:6" ht="12.75" customHeight="1">
      <c r="A759" s="214"/>
      <c r="B759" s="218" t="s">
        <v>584</v>
      </c>
      <c r="C759" s="253">
        <v>3000</v>
      </c>
      <c r="D759" s="253">
        <v>1399.89</v>
      </c>
      <c r="F759" s="289"/>
    </row>
    <row r="760" spans="1:6" ht="11.25" customHeight="1">
      <c r="A760" s="214"/>
      <c r="B760" s="218" t="s">
        <v>16</v>
      </c>
      <c r="C760" s="253">
        <v>7228</v>
      </c>
      <c r="D760" s="253">
        <v>5421</v>
      </c>
      <c r="F760" s="289"/>
    </row>
    <row r="761" spans="1:6" ht="12.75" customHeight="1">
      <c r="A761" s="214"/>
      <c r="B761" s="232" t="s">
        <v>463</v>
      </c>
      <c r="C761" s="279">
        <v>434876</v>
      </c>
      <c r="D761" s="279">
        <v>202735.84</v>
      </c>
      <c r="F761" s="289"/>
    </row>
    <row r="762" spans="1:6" ht="12.75" customHeight="1">
      <c r="A762" s="214"/>
      <c r="B762" s="354" t="s">
        <v>824</v>
      </c>
      <c r="C762" s="234">
        <v>5404</v>
      </c>
      <c r="D762" s="234">
        <v>2251.55</v>
      </c>
      <c r="F762" s="289"/>
    </row>
    <row r="763" spans="1:6" ht="12" customHeight="1">
      <c r="A763" s="214"/>
      <c r="B763" s="355" t="s">
        <v>825</v>
      </c>
      <c r="C763" s="228"/>
      <c r="D763" s="228"/>
      <c r="F763" s="289"/>
    </row>
    <row r="764" spans="1:6" ht="23.25" customHeight="1">
      <c r="A764" s="214"/>
      <c r="B764" s="525" t="s">
        <v>973</v>
      </c>
      <c r="C764" s="526"/>
      <c r="D764" s="396"/>
      <c r="F764" s="289"/>
    </row>
    <row r="765" spans="1:6" ht="12.75" customHeight="1">
      <c r="A765" s="214"/>
      <c r="B765" s="241" t="s">
        <v>13</v>
      </c>
      <c r="C765" s="418">
        <v>23596</v>
      </c>
      <c r="D765" s="420">
        <v>9333.12</v>
      </c>
      <c r="F765" s="289"/>
    </row>
    <row r="766" spans="1:6" ht="12.75" customHeight="1">
      <c r="A766" s="214"/>
      <c r="B766" s="473" t="s">
        <v>698</v>
      </c>
      <c r="C766" s="474"/>
      <c r="D766" s="419"/>
      <c r="F766" s="289"/>
    </row>
    <row r="767" spans="1:6" ht="48.75" customHeight="1">
      <c r="A767" s="214"/>
      <c r="B767" s="467" t="s">
        <v>743</v>
      </c>
      <c r="C767" s="465"/>
      <c r="D767" s="394"/>
      <c r="F767" s="289"/>
    </row>
    <row r="768" spans="1:6" ht="12.75" customHeight="1">
      <c r="A768" s="214"/>
      <c r="B768" s="218" t="s">
        <v>10</v>
      </c>
      <c r="C768" s="275">
        <v>245243</v>
      </c>
      <c r="D768" s="275">
        <v>105336.58</v>
      </c>
      <c r="F768" s="289"/>
    </row>
    <row r="769" spans="1:6" ht="45.75" customHeight="1">
      <c r="A769" s="214"/>
      <c r="B769" s="467" t="s">
        <v>744</v>
      </c>
      <c r="C769" s="465"/>
      <c r="D769" s="394"/>
      <c r="F769" s="289"/>
    </row>
    <row r="770" spans="1:6" ht="12.75" customHeight="1">
      <c r="A770" s="214"/>
      <c r="B770" s="218" t="s">
        <v>527</v>
      </c>
      <c r="C770" s="258">
        <v>17406</v>
      </c>
      <c r="D770" s="258">
        <v>17405.59</v>
      </c>
      <c r="F770" s="289"/>
    </row>
    <row r="771" spans="1:6" ht="12.75" customHeight="1">
      <c r="A771" s="214"/>
      <c r="B771" s="218" t="s">
        <v>11</v>
      </c>
      <c r="C771" s="258">
        <v>45241</v>
      </c>
      <c r="D771" s="258">
        <v>18822.58</v>
      </c>
      <c r="F771" s="289"/>
    </row>
    <row r="772" spans="1:6" ht="46.5" customHeight="1">
      <c r="A772" s="214"/>
      <c r="B772" s="467" t="s">
        <v>745</v>
      </c>
      <c r="C772" s="465"/>
      <c r="D772" s="395"/>
      <c r="F772" s="289"/>
    </row>
    <row r="773" spans="1:6" ht="12.75" customHeight="1">
      <c r="A773" s="214"/>
      <c r="B773" s="218" t="s">
        <v>12</v>
      </c>
      <c r="C773" s="253">
        <v>6944</v>
      </c>
      <c r="D773" s="253">
        <v>2879.86</v>
      </c>
      <c r="F773" s="289"/>
    </row>
    <row r="774" spans="1:6" ht="45.75" customHeight="1">
      <c r="A774" s="214"/>
      <c r="B774" s="467" t="s">
        <v>746</v>
      </c>
      <c r="C774" s="465"/>
      <c r="D774" s="395"/>
      <c r="F774" s="289"/>
    </row>
    <row r="775" spans="1:6" ht="12.75" customHeight="1">
      <c r="A775" s="214"/>
      <c r="B775" s="218" t="s">
        <v>9</v>
      </c>
      <c r="C775" s="258">
        <v>27350</v>
      </c>
      <c r="D775" s="258">
        <v>18383.05</v>
      </c>
      <c r="F775" s="289"/>
    </row>
    <row r="776" spans="1:6" ht="12.75" customHeight="1">
      <c r="A776" s="214"/>
      <c r="B776" s="473" t="s">
        <v>747</v>
      </c>
      <c r="C776" s="474"/>
      <c r="D776" s="396">
        <v>15830</v>
      </c>
      <c r="F776" s="289"/>
    </row>
    <row r="777" spans="1:6" ht="12.75" customHeight="1">
      <c r="A777" s="214"/>
      <c r="B777" s="473" t="s">
        <v>702</v>
      </c>
      <c r="C777" s="474"/>
      <c r="D777" s="396">
        <v>356.61</v>
      </c>
      <c r="F777" s="289"/>
    </row>
    <row r="778" spans="1:6" ht="12.75" customHeight="1">
      <c r="A778" s="214"/>
      <c r="B778" s="473" t="s">
        <v>848</v>
      </c>
      <c r="C778" s="474"/>
      <c r="D778" s="396">
        <v>1016.76</v>
      </c>
      <c r="F778" s="289"/>
    </row>
    <row r="779" spans="1:6" ht="12.75" customHeight="1">
      <c r="A779" s="214"/>
      <c r="B779" s="473" t="s">
        <v>701</v>
      </c>
      <c r="C779" s="474"/>
      <c r="D779" s="396">
        <v>589.46</v>
      </c>
      <c r="F779" s="289"/>
    </row>
    <row r="780" spans="1:6" ht="12.75" customHeight="1">
      <c r="A780" s="214"/>
      <c r="B780" s="473" t="s">
        <v>748</v>
      </c>
      <c r="C780" s="474"/>
      <c r="D780" s="396">
        <v>590.22</v>
      </c>
      <c r="F780" s="289"/>
    </row>
    <row r="781" spans="1:6" ht="12.75" customHeight="1">
      <c r="A781" s="214"/>
      <c r="B781" s="222" t="s">
        <v>822</v>
      </c>
      <c r="C781" s="311">
        <v>245</v>
      </c>
      <c r="D781" s="224">
        <v>0</v>
      </c>
      <c r="F781" s="289"/>
    </row>
    <row r="782" spans="1:6" ht="12.75" customHeight="1">
      <c r="A782" s="214"/>
      <c r="B782" s="473" t="s">
        <v>708</v>
      </c>
      <c r="C782" s="474"/>
      <c r="D782" s="396"/>
      <c r="F782" s="289"/>
    </row>
    <row r="783" spans="1:6" ht="12.75" customHeight="1">
      <c r="A783" s="214"/>
      <c r="B783" s="218" t="s">
        <v>584</v>
      </c>
      <c r="C783" s="253">
        <v>9715</v>
      </c>
      <c r="D783" s="253">
        <v>2229.91</v>
      </c>
      <c r="F783" s="289"/>
    </row>
    <row r="784" spans="1:6" ht="12.75" customHeight="1">
      <c r="A784" s="214"/>
      <c r="B784" s="473" t="s">
        <v>709</v>
      </c>
      <c r="C784" s="474"/>
      <c r="D784" s="396">
        <v>316.9</v>
      </c>
      <c r="F784" s="289"/>
    </row>
    <row r="785" spans="1:6" ht="12.75" customHeight="1">
      <c r="A785" s="214"/>
      <c r="B785" s="473" t="s">
        <v>712</v>
      </c>
      <c r="C785" s="474"/>
      <c r="D785" s="396">
        <v>1913.01</v>
      </c>
      <c r="F785" s="289"/>
    </row>
    <row r="786" spans="1:6" ht="24.75" customHeight="1">
      <c r="A786" s="214"/>
      <c r="B786" s="467" t="s">
        <v>749</v>
      </c>
      <c r="C786" s="465"/>
      <c r="D786" s="396"/>
      <c r="F786" s="289"/>
    </row>
    <row r="787" spans="1:6" ht="12.75" customHeight="1">
      <c r="A787" s="214"/>
      <c r="B787" s="222" t="s">
        <v>17</v>
      </c>
      <c r="C787" s="223">
        <v>13230</v>
      </c>
      <c r="D787" s="281">
        <v>8433.89</v>
      </c>
      <c r="F787" s="289"/>
    </row>
    <row r="788" spans="1:6" ht="12.75" customHeight="1">
      <c r="A788" s="214"/>
      <c r="B788" s="477" t="s">
        <v>714</v>
      </c>
      <c r="C788" s="478"/>
      <c r="D788" s="338">
        <v>151.5</v>
      </c>
      <c r="F788" s="289"/>
    </row>
    <row r="789" spans="1:6" ht="12.75" customHeight="1">
      <c r="A789" s="214"/>
      <c r="B789" s="479" t="s">
        <v>715</v>
      </c>
      <c r="C789" s="480"/>
      <c r="D789" s="455">
        <v>1474.91</v>
      </c>
      <c r="F789" s="289"/>
    </row>
    <row r="790" spans="1:6" ht="12.75" customHeight="1">
      <c r="A790" s="214"/>
      <c r="B790" s="473" t="s">
        <v>716</v>
      </c>
      <c r="C790" s="474"/>
      <c r="D790" s="396">
        <v>6807.48</v>
      </c>
      <c r="F790" s="289"/>
    </row>
    <row r="791" spans="1:6" ht="12.75" customHeight="1">
      <c r="A791" s="214"/>
      <c r="B791" s="218" t="s">
        <v>14</v>
      </c>
      <c r="C791" s="253">
        <v>5400</v>
      </c>
      <c r="D791" s="220">
        <v>439.2</v>
      </c>
      <c r="F791" s="289"/>
    </row>
    <row r="792" spans="1:6" ht="12.75" customHeight="1">
      <c r="A792" s="214"/>
      <c r="B792" s="473" t="s">
        <v>750</v>
      </c>
      <c r="C792" s="474"/>
      <c r="D792" s="396"/>
      <c r="F792" s="289"/>
    </row>
    <row r="793" spans="1:6" ht="12.75" customHeight="1">
      <c r="A793" s="214"/>
      <c r="B793" s="473" t="s">
        <v>751</v>
      </c>
      <c r="C793" s="474"/>
      <c r="D793" s="396"/>
      <c r="F793" s="289"/>
    </row>
    <row r="794" spans="1:6" ht="12.75" customHeight="1">
      <c r="A794" s="214"/>
      <c r="B794" s="218" t="s">
        <v>15</v>
      </c>
      <c r="C794" s="220">
        <v>855</v>
      </c>
      <c r="D794" s="219">
        <v>0</v>
      </c>
      <c r="F794" s="289"/>
    </row>
    <row r="795" spans="1:6" ht="12" customHeight="1">
      <c r="A795" s="214"/>
      <c r="B795" s="467" t="s">
        <v>718</v>
      </c>
      <c r="C795" s="465"/>
      <c r="D795" s="396"/>
      <c r="F795" s="289"/>
    </row>
    <row r="796" spans="1:6" ht="12.75" customHeight="1">
      <c r="A796" s="214"/>
      <c r="B796" s="218" t="s">
        <v>8</v>
      </c>
      <c r="C796" s="258">
        <v>10860</v>
      </c>
      <c r="D796" s="253">
        <v>1686.3</v>
      </c>
      <c r="F796" s="289"/>
    </row>
    <row r="797" spans="1:6" ht="12.75" customHeight="1">
      <c r="A797" s="214"/>
      <c r="B797" s="473" t="s">
        <v>728</v>
      </c>
      <c r="C797" s="474"/>
      <c r="D797" s="396">
        <v>122</v>
      </c>
      <c r="F797" s="289"/>
    </row>
    <row r="798" spans="1:6" ht="12.75" customHeight="1">
      <c r="A798" s="214"/>
      <c r="B798" s="473" t="s">
        <v>720</v>
      </c>
      <c r="C798" s="474"/>
      <c r="D798" s="396">
        <v>384.99</v>
      </c>
      <c r="F798" s="289"/>
    </row>
    <row r="799" spans="1:6" ht="12.75" customHeight="1">
      <c r="A799" s="214"/>
      <c r="B799" s="473" t="s">
        <v>721</v>
      </c>
      <c r="C799" s="474"/>
      <c r="D799" s="396">
        <v>149.7</v>
      </c>
      <c r="F799" s="289"/>
    </row>
    <row r="800" spans="1:6" ht="12.75" customHeight="1">
      <c r="A800" s="214"/>
      <c r="B800" s="473" t="s">
        <v>722</v>
      </c>
      <c r="C800" s="474"/>
      <c r="D800" s="396">
        <v>186.7</v>
      </c>
      <c r="F800" s="289"/>
    </row>
    <row r="801" spans="1:6" ht="12.75" customHeight="1">
      <c r="A801" s="214"/>
      <c r="B801" s="473" t="s">
        <v>724</v>
      </c>
      <c r="C801" s="474"/>
      <c r="D801" s="396">
        <v>293.91</v>
      </c>
      <c r="F801" s="289"/>
    </row>
    <row r="802" spans="1:6" ht="12.75" customHeight="1">
      <c r="A802" s="214"/>
      <c r="B802" s="473" t="s">
        <v>752</v>
      </c>
      <c r="C802" s="474"/>
      <c r="D802" s="396">
        <v>549</v>
      </c>
      <c r="F802" s="289"/>
    </row>
    <row r="803" spans="1:6" ht="12.75" customHeight="1">
      <c r="A803" s="214"/>
      <c r="B803" s="473" t="s">
        <v>753</v>
      </c>
      <c r="C803" s="474"/>
      <c r="D803" s="396"/>
      <c r="F803" s="289"/>
    </row>
    <row r="804" spans="1:6" ht="12.75" customHeight="1">
      <c r="A804" s="214"/>
      <c r="B804" s="222" t="s">
        <v>823</v>
      </c>
      <c r="C804" s="281">
        <v>1888</v>
      </c>
      <c r="D804" s="311">
        <v>779.27</v>
      </c>
      <c r="F804" s="289"/>
    </row>
    <row r="805" spans="1:6" ht="12.75" customHeight="1">
      <c r="A805" s="214"/>
      <c r="B805" s="218" t="s">
        <v>535</v>
      </c>
      <c r="C805" s="220">
        <v>570</v>
      </c>
      <c r="D805" s="220">
        <v>111.99000000000001</v>
      </c>
      <c r="F805" s="289"/>
    </row>
    <row r="806" spans="1:6" ht="12.75" customHeight="1">
      <c r="A806" s="214"/>
      <c r="B806" s="218" t="s">
        <v>520</v>
      </c>
      <c r="C806" s="220">
        <v>881</v>
      </c>
      <c r="D806" s="220">
        <v>414</v>
      </c>
      <c r="F806" s="289"/>
    </row>
    <row r="807" spans="1:6" ht="12.75" customHeight="1">
      <c r="A807" s="214"/>
      <c r="B807" s="473" t="s">
        <v>733</v>
      </c>
      <c r="C807" s="474"/>
      <c r="D807" s="396"/>
      <c r="F807" s="289"/>
    </row>
    <row r="808" spans="1:6" ht="12.75" customHeight="1">
      <c r="A808" s="214"/>
      <c r="B808" s="218" t="s">
        <v>16</v>
      </c>
      <c r="C808" s="258">
        <v>17793</v>
      </c>
      <c r="D808" s="258">
        <v>13344.75</v>
      </c>
      <c r="F808" s="289"/>
    </row>
    <row r="809" spans="1:6" ht="12.75" customHeight="1">
      <c r="A809" s="214"/>
      <c r="B809" s="222" t="s">
        <v>521</v>
      </c>
      <c r="C809" s="311">
        <v>715</v>
      </c>
      <c r="D809" s="311">
        <v>298.48</v>
      </c>
      <c r="F809" s="289"/>
    </row>
    <row r="810" spans="1:6" ht="12" customHeight="1">
      <c r="A810" s="214"/>
      <c r="B810" s="241" t="s">
        <v>522</v>
      </c>
      <c r="C810" s="242"/>
      <c r="D810" s="242"/>
      <c r="F810" s="289"/>
    </row>
    <row r="811" spans="1:6" ht="12.75" customHeight="1">
      <c r="A811" s="214"/>
      <c r="B811" s="473" t="s">
        <v>707</v>
      </c>
      <c r="C811" s="474"/>
      <c r="D811" s="396"/>
      <c r="F811" s="289"/>
    </row>
    <row r="812" spans="1:6" ht="12.75" customHeight="1">
      <c r="A812" s="214"/>
      <c r="B812" s="222" t="s">
        <v>819</v>
      </c>
      <c r="C812" s="281">
        <v>1540</v>
      </c>
      <c r="D812" s="311">
        <v>585.72</v>
      </c>
      <c r="F812" s="289"/>
    </row>
    <row r="813" spans="1:6" ht="12.75" customHeight="1">
      <c r="A813" s="214"/>
      <c r="B813" s="473" t="s">
        <v>707</v>
      </c>
      <c r="C813" s="474"/>
      <c r="D813" s="396"/>
      <c r="F813" s="289"/>
    </row>
    <row r="814" spans="1:6" ht="12.75" customHeight="1">
      <c r="A814" s="214"/>
      <c r="B814" s="215" t="s">
        <v>464</v>
      </c>
      <c r="C814" s="288">
        <v>1660124</v>
      </c>
      <c r="D814" s="221">
        <v>799390.68</v>
      </c>
      <c r="F814" s="289"/>
    </row>
    <row r="815" spans="1:6" ht="12.75" customHeight="1">
      <c r="A815" s="214"/>
      <c r="B815" s="218" t="s">
        <v>13</v>
      </c>
      <c r="C815" s="258">
        <v>92499</v>
      </c>
      <c r="D815" s="258">
        <v>45963.49</v>
      </c>
      <c r="F815" s="289"/>
    </row>
    <row r="816" spans="1:6" ht="12.75" customHeight="1">
      <c r="A816" s="214"/>
      <c r="B816" s="473" t="s">
        <v>698</v>
      </c>
      <c r="C816" s="474"/>
      <c r="D816" s="394">
        <v>45723.83</v>
      </c>
      <c r="F816" s="289"/>
    </row>
    <row r="817" spans="1:6" ht="12.75" customHeight="1">
      <c r="A817" s="214"/>
      <c r="B817" s="473" t="s">
        <v>699</v>
      </c>
      <c r="C817" s="474"/>
      <c r="D817" s="394">
        <v>179.16</v>
      </c>
      <c r="F817" s="289"/>
    </row>
    <row r="818" spans="1:6" ht="12.75" customHeight="1">
      <c r="A818" s="214"/>
      <c r="B818" s="473" t="s">
        <v>754</v>
      </c>
      <c r="C818" s="474"/>
      <c r="D818" s="394">
        <v>60.5</v>
      </c>
      <c r="F818" s="289"/>
    </row>
    <row r="819" spans="1:6" ht="12.75" customHeight="1">
      <c r="A819" s="214"/>
      <c r="B819" s="218" t="s">
        <v>10</v>
      </c>
      <c r="C819" s="285">
        <v>1032208</v>
      </c>
      <c r="D819" s="275">
        <v>486312.03</v>
      </c>
      <c r="F819" s="289"/>
    </row>
    <row r="820" spans="1:6" ht="35.25" customHeight="1">
      <c r="A820" s="214"/>
      <c r="B820" s="467" t="s">
        <v>755</v>
      </c>
      <c r="C820" s="465"/>
      <c r="D820" s="395"/>
      <c r="F820" s="289"/>
    </row>
    <row r="821" spans="1:6" ht="12.75" customHeight="1">
      <c r="A821" s="214"/>
      <c r="B821" s="218" t="s">
        <v>527</v>
      </c>
      <c r="C821" s="258">
        <v>73974</v>
      </c>
      <c r="D821" s="258">
        <v>71037.09</v>
      </c>
      <c r="F821" s="289"/>
    </row>
    <row r="822" spans="1:6" ht="12.75" customHeight="1">
      <c r="A822" s="214"/>
      <c r="B822" s="218" t="s">
        <v>11</v>
      </c>
      <c r="C822" s="275">
        <v>181671</v>
      </c>
      <c r="D822" s="258">
        <v>82007.63</v>
      </c>
      <c r="F822" s="289"/>
    </row>
    <row r="823" spans="1:6" ht="44.25" customHeight="1">
      <c r="A823" s="214"/>
      <c r="B823" s="467" t="s">
        <v>756</v>
      </c>
      <c r="C823" s="465"/>
      <c r="D823" s="395"/>
      <c r="F823" s="289"/>
    </row>
    <row r="824" spans="1:6" ht="12.75" customHeight="1">
      <c r="A824" s="214"/>
      <c r="B824" s="218" t="s">
        <v>12</v>
      </c>
      <c r="C824" s="258">
        <v>29261</v>
      </c>
      <c r="D824" s="258">
        <v>12724.56</v>
      </c>
      <c r="F824" s="289"/>
    </row>
    <row r="825" spans="1:6" ht="45" customHeight="1">
      <c r="A825" s="214"/>
      <c r="B825" s="467" t="s">
        <v>757</v>
      </c>
      <c r="C825" s="465"/>
      <c r="D825" s="395"/>
      <c r="F825" s="289"/>
    </row>
    <row r="826" spans="1:6" ht="12.75" customHeight="1">
      <c r="A826" s="214"/>
      <c r="B826" s="218" t="s">
        <v>9</v>
      </c>
      <c r="C826" s="258">
        <v>28255</v>
      </c>
      <c r="D826" s="253">
        <v>5604.28</v>
      </c>
      <c r="F826" s="289"/>
    </row>
    <row r="827" spans="1:6" ht="12.75" customHeight="1">
      <c r="A827" s="214"/>
      <c r="B827" s="473" t="s">
        <v>758</v>
      </c>
      <c r="C827" s="474"/>
      <c r="D827" s="396">
        <v>910.92</v>
      </c>
      <c r="F827" s="289"/>
    </row>
    <row r="828" spans="1:6" ht="12.75" customHeight="1">
      <c r="A828" s="214"/>
      <c r="B828" s="473" t="s">
        <v>702</v>
      </c>
      <c r="C828" s="474"/>
      <c r="D828" s="396">
        <v>472.1</v>
      </c>
      <c r="F828" s="289"/>
    </row>
    <row r="829" spans="1:6" ht="12.75" customHeight="1">
      <c r="A829" s="214"/>
      <c r="B829" s="473" t="s">
        <v>703</v>
      </c>
      <c r="C829" s="474"/>
      <c r="D829" s="396">
        <v>647.52</v>
      </c>
      <c r="F829" s="289"/>
    </row>
    <row r="830" spans="1:6" ht="12.75" customHeight="1">
      <c r="A830" s="214"/>
      <c r="B830" s="473" t="s">
        <v>704</v>
      </c>
      <c r="C830" s="474"/>
      <c r="D830" s="396">
        <v>280.28</v>
      </c>
      <c r="F830" s="289"/>
    </row>
    <row r="831" spans="1:6" ht="12.75" customHeight="1">
      <c r="A831" s="214"/>
      <c r="B831" s="473" t="s">
        <v>701</v>
      </c>
      <c r="C831" s="474"/>
      <c r="D831" s="396">
        <v>425.96</v>
      </c>
      <c r="F831" s="289"/>
    </row>
    <row r="832" spans="1:6" ht="12.75" customHeight="1">
      <c r="A832" s="214"/>
      <c r="B832" s="473" t="s">
        <v>759</v>
      </c>
      <c r="C832" s="474"/>
      <c r="D832" s="394">
        <v>2867.5</v>
      </c>
      <c r="F832" s="289"/>
    </row>
    <row r="833" spans="1:6" ht="12.75" customHeight="1">
      <c r="A833" s="214"/>
      <c r="B833" s="473" t="s">
        <v>760</v>
      </c>
      <c r="C833" s="474"/>
      <c r="D833" s="396"/>
      <c r="F833" s="289"/>
    </row>
    <row r="834" spans="1:6" ht="12.75" customHeight="1">
      <c r="A834" s="214"/>
      <c r="B834" s="222" t="s">
        <v>822</v>
      </c>
      <c r="C834" s="311">
        <v>200</v>
      </c>
      <c r="D834" s="224">
        <v>0</v>
      </c>
      <c r="F834" s="289"/>
    </row>
    <row r="835" spans="1:6" ht="12.75" customHeight="1">
      <c r="A835" s="214"/>
      <c r="B835" s="473" t="s">
        <v>708</v>
      </c>
      <c r="C835" s="474"/>
      <c r="D835" s="396"/>
      <c r="F835" s="289"/>
    </row>
    <row r="836" spans="1:6" ht="12.75" customHeight="1">
      <c r="A836" s="214"/>
      <c r="B836" s="218" t="s">
        <v>584</v>
      </c>
      <c r="C836" s="253">
        <v>8500</v>
      </c>
      <c r="D836" s="253">
        <v>2734.87</v>
      </c>
      <c r="F836" s="289"/>
    </row>
    <row r="837" spans="1:6" ht="12.75" customHeight="1">
      <c r="A837" s="214"/>
      <c r="B837" s="473" t="s">
        <v>709</v>
      </c>
      <c r="C837" s="474"/>
      <c r="D837" s="396">
        <v>119.28</v>
      </c>
      <c r="F837" s="289"/>
    </row>
    <row r="838" spans="1:6" ht="12.75" customHeight="1">
      <c r="A838" s="214"/>
      <c r="B838" s="473" t="s">
        <v>710</v>
      </c>
      <c r="C838" s="474"/>
      <c r="D838" s="396">
        <v>43.9</v>
      </c>
      <c r="F838" s="289"/>
    </row>
    <row r="839" spans="1:6" ht="12.75" customHeight="1">
      <c r="A839" s="214"/>
      <c r="B839" s="473" t="s">
        <v>712</v>
      </c>
      <c r="C839" s="474"/>
      <c r="D839" s="396">
        <v>1228.79</v>
      </c>
      <c r="F839" s="289"/>
    </row>
    <row r="840" spans="1:6" ht="12.75" customHeight="1">
      <c r="A840" s="214"/>
      <c r="B840" s="473" t="s">
        <v>761</v>
      </c>
      <c r="C840" s="474"/>
      <c r="D840" s="396">
        <v>411.39</v>
      </c>
      <c r="F840" s="289"/>
    </row>
    <row r="841" spans="1:6" ht="12.75" customHeight="1">
      <c r="A841" s="214"/>
      <c r="B841" s="473" t="s">
        <v>762</v>
      </c>
      <c r="C841" s="474"/>
      <c r="D841" s="396">
        <v>931.51</v>
      </c>
      <c r="F841" s="289"/>
    </row>
    <row r="842" spans="1:6" ht="12.75" customHeight="1">
      <c r="A842" s="214"/>
      <c r="B842" s="473" t="s">
        <v>707</v>
      </c>
      <c r="C842" s="474"/>
      <c r="D842" s="435"/>
      <c r="F842" s="289"/>
    </row>
    <row r="843" spans="1:6" ht="12.75" customHeight="1">
      <c r="A843" s="214"/>
      <c r="B843" s="218" t="s">
        <v>17</v>
      </c>
      <c r="C843" s="258">
        <v>77000</v>
      </c>
      <c r="D843" s="451">
        <v>26915.52</v>
      </c>
      <c r="F843" s="289"/>
    </row>
    <row r="844" spans="1:6" ht="12.75" customHeight="1">
      <c r="A844" s="214"/>
      <c r="B844" s="473" t="s">
        <v>714</v>
      </c>
      <c r="C844" s="474"/>
      <c r="D844" s="396">
        <v>447.38</v>
      </c>
      <c r="F844" s="289"/>
    </row>
    <row r="845" spans="1:6" ht="12.75" customHeight="1">
      <c r="A845" s="214"/>
      <c r="B845" s="473" t="s">
        <v>715</v>
      </c>
      <c r="C845" s="474"/>
      <c r="D845" s="396">
        <v>10762.95</v>
      </c>
      <c r="F845" s="289"/>
    </row>
    <row r="846" spans="1:6" ht="10.5" customHeight="1">
      <c r="A846" s="214"/>
      <c r="B846" s="473" t="s">
        <v>716</v>
      </c>
      <c r="C846" s="474"/>
      <c r="D846" s="396">
        <v>15705.19</v>
      </c>
      <c r="F846" s="289"/>
    </row>
    <row r="847" spans="1:6" ht="12.75" customHeight="1">
      <c r="A847" s="214"/>
      <c r="B847" s="218" t="s">
        <v>14</v>
      </c>
      <c r="C847" s="258">
        <v>33000</v>
      </c>
      <c r="D847" s="220">
        <v>438.5</v>
      </c>
      <c r="F847" s="289"/>
    </row>
    <row r="848" spans="1:6" ht="21.75" customHeight="1">
      <c r="A848" s="214"/>
      <c r="B848" s="467" t="s">
        <v>763</v>
      </c>
      <c r="C848" s="465"/>
      <c r="D848" s="396"/>
      <c r="F848" s="289"/>
    </row>
    <row r="849" spans="1:6" ht="12.75" customHeight="1">
      <c r="A849" s="214"/>
      <c r="B849" s="473" t="s">
        <v>751</v>
      </c>
      <c r="C849" s="474"/>
      <c r="D849" s="396"/>
      <c r="F849" s="289"/>
    </row>
    <row r="850" spans="1:6" ht="12.75" customHeight="1">
      <c r="A850" s="214"/>
      <c r="B850" s="218" t="s">
        <v>15</v>
      </c>
      <c r="C850" s="253">
        <v>1700</v>
      </c>
      <c r="D850" s="219">
        <v>0</v>
      </c>
      <c r="F850" s="289"/>
    </row>
    <row r="851" spans="1:6" ht="12" customHeight="1">
      <c r="A851" s="214"/>
      <c r="B851" s="467" t="s">
        <v>718</v>
      </c>
      <c r="C851" s="465"/>
      <c r="D851" s="396"/>
      <c r="F851" s="289"/>
    </row>
    <row r="852" spans="1:6" ht="12.75" customHeight="1">
      <c r="A852" s="214"/>
      <c r="B852" s="218" t="s">
        <v>8</v>
      </c>
      <c r="C852" s="258">
        <v>16325</v>
      </c>
      <c r="D852" s="253">
        <v>7867.59</v>
      </c>
      <c r="F852" s="289"/>
    </row>
    <row r="853" spans="1:6" ht="12.75" customHeight="1">
      <c r="A853" s="214"/>
      <c r="B853" s="473" t="s">
        <v>719</v>
      </c>
      <c r="C853" s="474"/>
      <c r="D853" s="396">
        <v>3249.92</v>
      </c>
      <c r="F853" s="289"/>
    </row>
    <row r="854" spans="1:6" ht="12.75" customHeight="1">
      <c r="A854" s="214"/>
      <c r="B854" s="473" t="s">
        <v>720</v>
      </c>
      <c r="C854" s="474"/>
      <c r="D854" s="396">
        <v>1018.44</v>
      </c>
      <c r="F854" s="289"/>
    </row>
    <row r="855" spans="1:6" ht="12.75" customHeight="1">
      <c r="A855" s="214"/>
      <c r="B855" s="473" t="s">
        <v>721</v>
      </c>
      <c r="C855" s="474"/>
      <c r="D855" s="396">
        <v>264.61</v>
      </c>
      <c r="F855" s="289"/>
    </row>
    <row r="856" spans="1:6" ht="12.75" customHeight="1">
      <c r="A856" s="214"/>
      <c r="B856" s="473" t="s">
        <v>722</v>
      </c>
      <c r="C856" s="474"/>
      <c r="D856" s="396">
        <v>186.7</v>
      </c>
      <c r="F856" s="289"/>
    </row>
    <row r="857" spans="1:6" ht="12.75" customHeight="1">
      <c r="A857" s="214"/>
      <c r="B857" s="473" t="s">
        <v>723</v>
      </c>
      <c r="C857" s="474"/>
      <c r="D857" s="396">
        <v>73.2</v>
      </c>
      <c r="F857" s="289"/>
    </row>
    <row r="858" spans="1:6" ht="12.75" customHeight="1">
      <c r="A858" s="214"/>
      <c r="B858" s="473" t="s">
        <v>724</v>
      </c>
      <c r="C858" s="474"/>
      <c r="D858" s="396">
        <v>2027.72</v>
      </c>
      <c r="F858" s="289"/>
    </row>
    <row r="859" spans="1:6" ht="12.75" customHeight="1">
      <c r="A859" s="214"/>
      <c r="B859" s="473" t="s">
        <v>726</v>
      </c>
      <c r="C859" s="474"/>
      <c r="D859" s="396">
        <v>986</v>
      </c>
      <c r="F859" s="289"/>
    </row>
    <row r="860" spans="1:6" ht="12.75" customHeight="1">
      <c r="A860" s="214"/>
      <c r="B860" s="473" t="s">
        <v>728</v>
      </c>
      <c r="C860" s="474"/>
      <c r="D860" s="396">
        <v>61</v>
      </c>
      <c r="F860" s="289"/>
    </row>
    <row r="861" spans="1:6" ht="12.75" customHeight="1">
      <c r="A861" s="214"/>
      <c r="B861" s="218" t="s">
        <v>538</v>
      </c>
      <c r="C861" s="253">
        <v>1000</v>
      </c>
      <c r="D861" s="220">
        <v>174</v>
      </c>
      <c r="F861" s="289"/>
    </row>
    <row r="862" spans="1:6" ht="12.75" customHeight="1">
      <c r="A862" s="214"/>
      <c r="B862" s="222" t="s">
        <v>823</v>
      </c>
      <c r="C862" s="281">
        <v>2800</v>
      </c>
      <c r="D862" s="311">
        <v>920.28</v>
      </c>
      <c r="F862" s="289"/>
    </row>
    <row r="863" spans="1:6" ht="12.75" customHeight="1">
      <c r="A863" s="214"/>
      <c r="B863" s="218" t="s">
        <v>764</v>
      </c>
      <c r="C863" s="253">
        <v>3500</v>
      </c>
      <c r="D863" s="253">
        <v>1057.93</v>
      </c>
      <c r="F863" s="289"/>
    </row>
    <row r="864" spans="1:6" ht="12.75" customHeight="1">
      <c r="A864" s="214"/>
      <c r="B864" s="218" t="s">
        <v>520</v>
      </c>
      <c r="C864" s="253">
        <v>1131</v>
      </c>
      <c r="D864" s="220">
        <v>546.5</v>
      </c>
      <c r="F864" s="289"/>
    </row>
    <row r="865" spans="1:6" ht="12.75" customHeight="1">
      <c r="A865" s="214"/>
      <c r="B865" s="473" t="s">
        <v>733</v>
      </c>
      <c r="C865" s="474"/>
      <c r="D865" s="396"/>
      <c r="F865" s="289"/>
    </row>
    <row r="866" spans="1:6" ht="12.75" customHeight="1">
      <c r="A866" s="214"/>
      <c r="B866" s="218" t="s">
        <v>16</v>
      </c>
      <c r="C866" s="258">
        <v>68800</v>
      </c>
      <c r="D866" s="258">
        <v>51600</v>
      </c>
      <c r="F866" s="289"/>
    </row>
    <row r="867" spans="1:6" ht="12.75" customHeight="1">
      <c r="A867" s="214"/>
      <c r="B867" s="222" t="s">
        <v>521</v>
      </c>
      <c r="C867" s="281">
        <v>2000</v>
      </c>
      <c r="D867" s="224">
        <v>0</v>
      </c>
      <c r="F867" s="289"/>
    </row>
    <row r="868" spans="1:6" ht="12" customHeight="1">
      <c r="A868" s="214"/>
      <c r="B868" s="241" t="s">
        <v>522</v>
      </c>
      <c r="C868" s="242"/>
      <c r="D868" s="242"/>
      <c r="F868" s="289"/>
    </row>
    <row r="869" spans="1:6" ht="12.75" customHeight="1">
      <c r="A869" s="214"/>
      <c r="B869" s="473" t="s">
        <v>708</v>
      </c>
      <c r="C869" s="474"/>
      <c r="D869" s="396"/>
      <c r="F869" s="289"/>
    </row>
    <row r="870" spans="1:6" ht="12.75" customHeight="1">
      <c r="A870" s="214"/>
      <c r="B870" s="222" t="s">
        <v>819</v>
      </c>
      <c r="C870" s="281">
        <v>6300</v>
      </c>
      <c r="D870" s="281">
        <v>3486.41</v>
      </c>
      <c r="F870" s="289"/>
    </row>
    <row r="871" spans="1:6" ht="12.75" customHeight="1">
      <c r="A871" s="214"/>
      <c r="B871" s="473" t="s">
        <v>736</v>
      </c>
      <c r="C871" s="474"/>
      <c r="D871" s="396">
        <v>1604.15</v>
      </c>
      <c r="F871" s="289"/>
    </row>
    <row r="872" spans="1:6" ht="12.75" customHeight="1">
      <c r="A872" s="214"/>
      <c r="B872" s="473" t="s">
        <v>737</v>
      </c>
      <c r="C872" s="474"/>
      <c r="D872" s="396">
        <v>1461.31</v>
      </c>
      <c r="F872" s="289"/>
    </row>
    <row r="873" spans="1:6" ht="12.75" customHeight="1">
      <c r="A873" s="214"/>
      <c r="B873" s="473" t="s">
        <v>738</v>
      </c>
      <c r="C873" s="474"/>
      <c r="D873" s="396">
        <v>420.95</v>
      </c>
      <c r="F873" s="289"/>
    </row>
    <row r="874" spans="1:6" ht="12.75" customHeight="1">
      <c r="A874" s="214"/>
      <c r="B874" s="215" t="s">
        <v>586</v>
      </c>
      <c r="C874" s="221">
        <v>332633</v>
      </c>
      <c r="D874" s="221">
        <v>176754.83000000002</v>
      </c>
      <c r="F874" s="289"/>
    </row>
    <row r="875" spans="1:6" ht="12.75" customHeight="1">
      <c r="A875" s="214"/>
      <c r="B875" s="218" t="s">
        <v>13</v>
      </c>
      <c r="C875" s="220">
        <v>612</v>
      </c>
      <c r="D875" s="220">
        <v>360</v>
      </c>
      <c r="F875" s="289"/>
    </row>
    <row r="876" spans="1:6" ht="12.75" customHeight="1">
      <c r="A876" s="214"/>
      <c r="B876" s="473" t="s">
        <v>699</v>
      </c>
      <c r="C876" s="474"/>
      <c r="D876" s="394"/>
      <c r="F876" s="289"/>
    </row>
    <row r="877" spans="1:6" ht="12.75" customHeight="1">
      <c r="A877" s="214"/>
      <c r="B877" s="218" t="s">
        <v>10</v>
      </c>
      <c r="C877" s="258">
        <v>51192</v>
      </c>
      <c r="D877" s="258">
        <v>29433.18</v>
      </c>
      <c r="F877" s="289"/>
    </row>
    <row r="878" spans="1:6" ht="14.25" customHeight="1">
      <c r="A878" s="214"/>
      <c r="B878" s="467" t="s">
        <v>765</v>
      </c>
      <c r="C878" s="465"/>
      <c r="D878" s="394"/>
      <c r="F878" s="289"/>
    </row>
    <row r="879" spans="1:6" ht="12.75" customHeight="1">
      <c r="A879" s="214"/>
      <c r="B879" s="218" t="s">
        <v>527</v>
      </c>
      <c r="C879" s="253">
        <v>2687</v>
      </c>
      <c r="D879" s="253">
        <v>2686.67</v>
      </c>
      <c r="F879" s="289"/>
    </row>
    <row r="880" spans="1:6" ht="12.75" customHeight="1">
      <c r="A880" s="214"/>
      <c r="B880" s="218" t="s">
        <v>11</v>
      </c>
      <c r="C880" s="253">
        <v>8654</v>
      </c>
      <c r="D880" s="253">
        <v>4475.37</v>
      </c>
      <c r="F880" s="289"/>
    </row>
    <row r="881" spans="1:6" ht="12.75" customHeight="1">
      <c r="A881" s="214"/>
      <c r="B881" s="218" t="s">
        <v>12</v>
      </c>
      <c r="C881" s="253">
        <v>1321</v>
      </c>
      <c r="D881" s="220">
        <v>650.6800000000001</v>
      </c>
      <c r="F881" s="289"/>
    </row>
    <row r="882" spans="1:6" ht="12.75" customHeight="1">
      <c r="A882" s="214"/>
      <c r="B882" s="218" t="s">
        <v>523</v>
      </c>
      <c r="C882" s="253">
        <v>4235</v>
      </c>
      <c r="D882" s="253">
        <v>2341.94</v>
      </c>
      <c r="F882" s="289"/>
    </row>
    <row r="883" spans="1:6" ht="12.75" customHeight="1">
      <c r="A883" s="214"/>
      <c r="B883" s="473" t="s">
        <v>766</v>
      </c>
      <c r="C883" s="474"/>
      <c r="D883" s="394"/>
      <c r="F883" s="289"/>
    </row>
    <row r="884" spans="1:6" ht="12.75" customHeight="1">
      <c r="A884" s="214"/>
      <c r="B884" s="218" t="s">
        <v>15</v>
      </c>
      <c r="C884" s="220">
        <v>150</v>
      </c>
      <c r="D884" s="219">
        <v>0</v>
      </c>
      <c r="F884" s="289"/>
    </row>
    <row r="885" spans="1:6" ht="12.75" customHeight="1">
      <c r="A885" s="214"/>
      <c r="B885" s="473" t="s">
        <v>767</v>
      </c>
      <c r="C885" s="474"/>
      <c r="D885" s="394"/>
      <c r="F885" s="289"/>
    </row>
    <row r="886" spans="1:6" ht="12.75" customHeight="1">
      <c r="A886" s="214"/>
      <c r="B886" s="218" t="s">
        <v>8</v>
      </c>
      <c r="C886" s="275">
        <v>260000</v>
      </c>
      <c r="D886" s="275">
        <v>133970.49</v>
      </c>
      <c r="F886" s="289"/>
    </row>
    <row r="887" spans="1:6" ht="12.75" customHeight="1">
      <c r="A887" s="214"/>
      <c r="B887" s="473" t="s">
        <v>768</v>
      </c>
      <c r="C887" s="474"/>
      <c r="D887" s="394">
        <v>710.02</v>
      </c>
      <c r="F887" s="289"/>
    </row>
    <row r="888" spans="1:6" ht="12.75" customHeight="1">
      <c r="A888" s="214"/>
      <c r="B888" s="473" t="s">
        <v>769</v>
      </c>
      <c r="C888" s="474"/>
      <c r="D888" s="394">
        <v>133260.47</v>
      </c>
      <c r="F888" s="289"/>
    </row>
    <row r="889" spans="1:6" ht="12.75" customHeight="1">
      <c r="A889" s="214"/>
      <c r="B889" s="218" t="s">
        <v>16</v>
      </c>
      <c r="C889" s="253">
        <v>3782</v>
      </c>
      <c r="D889" s="253">
        <v>2836.5</v>
      </c>
      <c r="F889" s="289"/>
    </row>
    <row r="890" spans="1:6" ht="12.75" customHeight="1">
      <c r="A890" s="214"/>
      <c r="B890" s="215" t="s">
        <v>465</v>
      </c>
      <c r="C890" s="221">
        <v>276582</v>
      </c>
      <c r="D890" s="221">
        <v>124478.25</v>
      </c>
      <c r="F890" s="289"/>
    </row>
    <row r="891" spans="1:6" ht="12.75" customHeight="1">
      <c r="A891" s="214"/>
      <c r="B891" s="218" t="s">
        <v>13</v>
      </c>
      <c r="C891" s="220">
        <v>875</v>
      </c>
      <c r="D891" s="220">
        <v>360.36</v>
      </c>
      <c r="F891" s="289"/>
    </row>
    <row r="892" spans="1:6" ht="12.75" customHeight="1">
      <c r="A892" s="214"/>
      <c r="B892" s="473" t="s">
        <v>699</v>
      </c>
      <c r="C892" s="474"/>
      <c r="D892" s="394"/>
      <c r="F892" s="289"/>
    </row>
    <row r="893" spans="1:6" ht="12.75" customHeight="1">
      <c r="A893" s="214"/>
      <c r="B893" s="218" t="s">
        <v>10</v>
      </c>
      <c r="C893" s="275">
        <v>160470</v>
      </c>
      <c r="D893" s="258">
        <v>73267.53</v>
      </c>
      <c r="F893" s="289"/>
    </row>
    <row r="894" spans="1:6" ht="12.75" customHeight="1">
      <c r="A894" s="214"/>
      <c r="B894" s="218" t="s">
        <v>527</v>
      </c>
      <c r="C894" s="258">
        <v>10883</v>
      </c>
      <c r="D894" s="258">
        <v>10882.43</v>
      </c>
      <c r="F894" s="289"/>
    </row>
    <row r="895" spans="1:6" ht="12.75" customHeight="1">
      <c r="A895" s="214"/>
      <c r="B895" s="218" t="s">
        <v>11</v>
      </c>
      <c r="C895" s="258">
        <v>27622</v>
      </c>
      <c r="D895" s="258">
        <v>12006.380000000001</v>
      </c>
      <c r="F895" s="289"/>
    </row>
    <row r="896" spans="1:6" ht="12.75" customHeight="1">
      <c r="A896" s="214"/>
      <c r="B896" s="218" t="s">
        <v>12</v>
      </c>
      <c r="C896" s="253">
        <v>4215</v>
      </c>
      <c r="D896" s="253">
        <v>1824.49</v>
      </c>
      <c r="F896" s="289"/>
    </row>
    <row r="897" spans="1:6" ht="12.75" customHeight="1">
      <c r="A897" s="214"/>
      <c r="B897" s="218" t="s">
        <v>523</v>
      </c>
      <c r="C897" s="253">
        <v>4510</v>
      </c>
      <c r="D897" s="253">
        <v>2260.5</v>
      </c>
      <c r="F897" s="289"/>
    </row>
    <row r="898" spans="1:6" ht="12.75" customHeight="1">
      <c r="A898" s="214"/>
      <c r="B898" s="218" t="s">
        <v>9</v>
      </c>
      <c r="C898" s="258">
        <v>25200</v>
      </c>
      <c r="D898" s="253">
        <v>4830.95</v>
      </c>
      <c r="F898" s="289"/>
    </row>
    <row r="899" spans="1:6" ht="12.75" customHeight="1">
      <c r="A899" s="214"/>
      <c r="B899" s="473" t="s">
        <v>770</v>
      </c>
      <c r="C899" s="474"/>
      <c r="D899" s="394">
        <v>624.8</v>
      </c>
      <c r="F899" s="289"/>
    </row>
    <row r="900" spans="1:6" ht="12.75" customHeight="1">
      <c r="A900" s="214"/>
      <c r="B900" s="473" t="s">
        <v>702</v>
      </c>
      <c r="C900" s="474"/>
      <c r="D900" s="394">
        <v>2670.88</v>
      </c>
      <c r="F900" s="289"/>
    </row>
    <row r="901" spans="1:6" ht="12.75" customHeight="1">
      <c r="A901" s="214"/>
      <c r="B901" s="473" t="s">
        <v>701</v>
      </c>
      <c r="C901" s="474"/>
      <c r="D901" s="394">
        <v>956.15</v>
      </c>
      <c r="F901" s="289"/>
    </row>
    <row r="902" spans="1:6" ht="12.75" customHeight="1">
      <c r="A902" s="214"/>
      <c r="B902" s="473" t="s">
        <v>771</v>
      </c>
      <c r="C902" s="474"/>
      <c r="D902" s="394">
        <v>386.62</v>
      </c>
      <c r="F902" s="289"/>
    </row>
    <row r="903" spans="1:6" ht="12.75" customHeight="1">
      <c r="A903" s="214"/>
      <c r="B903" s="473" t="s">
        <v>748</v>
      </c>
      <c r="C903" s="474"/>
      <c r="D903" s="394">
        <v>192.5</v>
      </c>
      <c r="F903" s="289"/>
    </row>
    <row r="904" spans="1:6" ht="24" customHeight="1">
      <c r="A904" s="214"/>
      <c r="B904" s="467" t="s">
        <v>772</v>
      </c>
      <c r="C904" s="465"/>
      <c r="D904" s="395"/>
      <c r="F904" s="289"/>
    </row>
    <row r="905" spans="1:6" ht="12.75" customHeight="1">
      <c r="A905" s="214"/>
      <c r="B905" s="218" t="s">
        <v>14</v>
      </c>
      <c r="C905" s="220">
        <v>858</v>
      </c>
      <c r="D905" s="220">
        <v>298.90000000000003</v>
      </c>
      <c r="F905" s="289"/>
    </row>
    <row r="906" spans="1:6" ht="12.75" customHeight="1">
      <c r="A906" s="214"/>
      <c r="B906" s="473" t="s">
        <v>773</v>
      </c>
      <c r="C906" s="474"/>
      <c r="D906" s="394"/>
      <c r="F906" s="289"/>
    </row>
    <row r="907" spans="1:6" ht="12.75" customHeight="1">
      <c r="A907" s="214"/>
      <c r="B907" s="218" t="s">
        <v>15</v>
      </c>
      <c r="C907" s="276">
        <v>50</v>
      </c>
      <c r="D907" s="276">
        <v>40</v>
      </c>
      <c r="F907" s="289"/>
    </row>
    <row r="908" spans="1:6" ht="12.75" customHeight="1">
      <c r="A908" s="214"/>
      <c r="B908" s="218" t="s">
        <v>8</v>
      </c>
      <c r="C908" s="258">
        <v>14598</v>
      </c>
      <c r="D908" s="253">
        <v>3847.46</v>
      </c>
      <c r="F908" s="289"/>
    </row>
    <row r="909" spans="1:6" ht="12.75" customHeight="1">
      <c r="A909" s="214"/>
      <c r="B909" s="473" t="s">
        <v>774</v>
      </c>
      <c r="C909" s="474"/>
      <c r="D909" s="396">
        <v>2684</v>
      </c>
      <c r="F909" s="289"/>
    </row>
    <row r="910" spans="1:6" ht="12.75" customHeight="1">
      <c r="A910" s="214"/>
      <c r="B910" s="473" t="s">
        <v>721</v>
      </c>
      <c r="C910" s="474"/>
      <c r="D910" s="396">
        <v>69.72</v>
      </c>
      <c r="F910" s="289"/>
    </row>
    <row r="911" spans="1:6" ht="12.75" customHeight="1">
      <c r="A911" s="214"/>
      <c r="B911" s="473" t="s">
        <v>728</v>
      </c>
      <c r="C911" s="474"/>
      <c r="D911" s="396">
        <v>921.2</v>
      </c>
      <c r="F911" s="289"/>
    </row>
    <row r="912" spans="1:6" ht="12.75" customHeight="1">
      <c r="A912" s="214"/>
      <c r="B912" s="473" t="s">
        <v>724</v>
      </c>
      <c r="C912" s="474"/>
      <c r="D912" s="396">
        <v>172.54</v>
      </c>
      <c r="F912" s="289"/>
    </row>
    <row r="913" spans="1:6" ht="22.5" customHeight="1">
      <c r="A913" s="214"/>
      <c r="B913" s="467" t="s">
        <v>772</v>
      </c>
      <c r="C913" s="465"/>
      <c r="D913" s="395"/>
      <c r="F913" s="289"/>
    </row>
    <row r="914" spans="1:6" ht="12.75" customHeight="1">
      <c r="A914" s="214"/>
      <c r="B914" s="218" t="s">
        <v>538</v>
      </c>
      <c r="C914" s="220">
        <v>780</v>
      </c>
      <c r="D914" s="220">
        <v>389.45</v>
      </c>
      <c r="F914" s="289"/>
    </row>
    <row r="915" spans="1:6" ht="12.75" customHeight="1">
      <c r="A915" s="214"/>
      <c r="B915" s="222" t="s">
        <v>818</v>
      </c>
      <c r="C915" s="281">
        <v>1440</v>
      </c>
      <c r="D915" s="311">
        <v>543.1</v>
      </c>
      <c r="F915" s="289"/>
    </row>
    <row r="916" spans="1:6" ht="12.75" customHeight="1">
      <c r="A916" s="214"/>
      <c r="B916" s="222" t="s">
        <v>823</v>
      </c>
      <c r="C916" s="281">
        <v>3600</v>
      </c>
      <c r="D916" s="311">
        <v>665.59</v>
      </c>
      <c r="F916" s="289"/>
    </row>
    <row r="917" spans="1:6" ht="12.75" customHeight="1">
      <c r="A917" s="214"/>
      <c r="B917" s="218" t="s">
        <v>535</v>
      </c>
      <c r="C917" s="253">
        <v>2891</v>
      </c>
      <c r="D917" s="253">
        <v>1119.3</v>
      </c>
      <c r="F917" s="289"/>
    </row>
    <row r="918" spans="1:6" ht="12.75" customHeight="1">
      <c r="A918" s="214"/>
      <c r="B918" s="218" t="s">
        <v>520</v>
      </c>
      <c r="C918" s="220">
        <v>877</v>
      </c>
      <c r="D918" s="220">
        <v>373.5</v>
      </c>
      <c r="F918" s="289"/>
    </row>
    <row r="919" spans="1:6" ht="12.75" customHeight="1">
      <c r="A919" s="214"/>
      <c r="B919" s="473" t="s">
        <v>733</v>
      </c>
      <c r="C919" s="474"/>
      <c r="D919" s="396"/>
      <c r="F919" s="289"/>
    </row>
    <row r="920" spans="1:6" ht="12.75" customHeight="1">
      <c r="A920" s="214"/>
      <c r="B920" s="218" t="s">
        <v>16</v>
      </c>
      <c r="C920" s="253">
        <v>3917</v>
      </c>
      <c r="D920" s="253">
        <v>2937.75</v>
      </c>
      <c r="F920" s="289"/>
    </row>
    <row r="921" spans="1:6" ht="12.75" customHeight="1">
      <c r="A921" s="214"/>
      <c r="B921" s="218" t="s">
        <v>587</v>
      </c>
      <c r="C921" s="276">
        <v>50</v>
      </c>
      <c r="D921" s="276">
        <v>50</v>
      </c>
      <c r="F921" s="289"/>
    </row>
    <row r="922" spans="1:6" ht="12.75" customHeight="1">
      <c r="A922" s="214"/>
      <c r="B922" s="473" t="s">
        <v>974</v>
      </c>
      <c r="C922" s="474"/>
      <c r="D922" s="396"/>
      <c r="F922" s="289"/>
    </row>
    <row r="923" spans="1:6" ht="12.75" customHeight="1">
      <c r="A923" s="214"/>
      <c r="B923" s="222" t="s">
        <v>820</v>
      </c>
      <c r="C923" s="281">
        <v>4000</v>
      </c>
      <c r="D923" s="281">
        <v>1465</v>
      </c>
      <c r="F923" s="289"/>
    </row>
    <row r="924" spans="1:6" ht="12.75" customHeight="1">
      <c r="A924" s="214"/>
      <c r="B924" s="222" t="s">
        <v>521</v>
      </c>
      <c r="C924" s="281">
        <v>1500</v>
      </c>
      <c r="D924" s="311">
        <v>939.4</v>
      </c>
      <c r="F924" s="289"/>
    </row>
    <row r="925" spans="1:6" ht="12" customHeight="1">
      <c r="A925" s="214"/>
      <c r="B925" s="241" t="s">
        <v>522</v>
      </c>
      <c r="C925" s="242"/>
      <c r="D925" s="242"/>
      <c r="F925" s="289"/>
    </row>
    <row r="926" spans="1:6" ht="12.75" customHeight="1">
      <c r="A926" s="214"/>
      <c r="B926" s="222" t="s">
        <v>547</v>
      </c>
      <c r="C926" s="281">
        <v>8246</v>
      </c>
      <c r="D926" s="281">
        <v>6376.16</v>
      </c>
      <c r="F926" s="289"/>
    </row>
    <row r="927" spans="1:6" ht="12" customHeight="1">
      <c r="A927" s="214"/>
      <c r="B927" s="241" t="s">
        <v>548</v>
      </c>
      <c r="C927" s="242"/>
      <c r="D927" s="242"/>
      <c r="F927" s="289"/>
    </row>
    <row r="928" spans="1:6" ht="12.75" customHeight="1">
      <c r="A928" s="214"/>
      <c r="B928" s="473" t="s">
        <v>736</v>
      </c>
      <c r="C928" s="474"/>
      <c r="D928" s="396">
        <v>2649.4</v>
      </c>
      <c r="F928" s="289"/>
    </row>
    <row r="929" spans="1:6" ht="12.75" customHeight="1">
      <c r="A929" s="214"/>
      <c r="B929" s="473" t="s">
        <v>737</v>
      </c>
      <c r="C929" s="474"/>
      <c r="D929" s="396">
        <v>2437.68</v>
      </c>
      <c r="F929" s="289"/>
    </row>
    <row r="930" spans="1:6" ht="12.75" customHeight="1">
      <c r="A930" s="214"/>
      <c r="B930" s="473" t="s">
        <v>738</v>
      </c>
      <c r="C930" s="474"/>
      <c r="D930" s="396">
        <v>1289.08</v>
      </c>
      <c r="F930" s="289"/>
    </row>
    <row r="931" spans="1:6" ht="12.75" customHeight="1">
      <c r="A931" s="214"/>
      <c r="B931" s="215" t="s">
        <v>588</v>
      </c>
      <c r="C931" s="240">
        <v>33082</v>
      </c>
      <c r="D931" s="240">
        <v>12112.66</v>
      </c>
      <c r="F931" s="289"/>
    </row>
    <row r="932" spans="1:6" ht="12.75" customHeight="1">
      <c r="A932" s="214"/>
      <c r="B932" s="218" t="s">
        <v>9</v>
      </c>
      <c r="C932" s="220">
        <v>400</v>
      </c>
      <c r="D932" s="219">
        <v>0</v>
      </c>
      <c r="F932" s="289"/>
    </row>
    <row r="933" spans="1:6" ht="12.75" customHeight="1">
      <c r="A933" s="214"/>
      <c r="B933" s="473" t="s">
        <v>708</v>
      </c>
      <c r="C933" s="474"/>
      <c r="D933" s="396"/>
      <c r="F933" s="289"/>
    </row>
    <row r="934" spans="1:6" ht="12.75" customHeight="1">
      <c r="A934" s="214"/>
      <c r="B934" s="218" t="s">
        <v>8</v>
      </c>
      <c r="C934" s="258">
        <v>26185</v>
      </c>
      <c r="D934" s="253">
        <v>9544</v>
      </c>
      <c r="F934" s="289"/>
    </row>
    <row r="935" spans="1:6" ht="12.75" customHeight="1">
      <c r="A935" s="214"/>
      <c r="B935" s="218" t="s">
        <v>535</v>
      </c>
      <c r="C935" s="253">
        <v>5897</v>
      </c>
      <c r="D935" s="253">
        <v>2568.66</v>
      </c>
      <c r="F935" s="289"/>
    </row>
    <row r="936" spans="1:6" ht="12.75" customHeight="1">
      <c r="A936" s="214"/>
      <c r="B936" s="222" t="s">
        <v>819</v>
      </c>
      <c r="C936" s="311">
        <v>600</v>
      </c>
      <c r="D936" s="224">
        <v>0</v>
      </c>
      <c r="F936" s="289"/>
    </row>
    <row r="937" spans="1:6" ht="12.75" customHeight="1">
      <c r="A937" s="214"/>
      <c r="B937" s="473" t="s">
        <v>708</v>
      </c>
      <c r="C937" s="474"/>
      <c r="D937" s="396"/>
      <c r="F937" s="289"/>
    </row>
    <row r="938" spans="1:6" ht="12.75" customHeight="1">
      <c r="A938" s="214"/>
      <c r="B938" s="215" t="s">
        <v>361</v>
      </c>
      <c r="C938" s="221">
        <v>104947</v>
      </c>
      <c r="D938" s="240">
        <v>39192.85</v>
      </c>
      <c r="F938" s="289"/>
    </row>
    <row r="939" spans="1:6" ht="12.75" customHeight="1">
      <c r="A939" s="214"/>
      <c r="B939" s="218" t="s">
        <v>13</v>
      </c>
      <c r="C939" s="253">
        <v>2765</v>
      </c>
      <c r="D939" s="219">
        <v>0</v>
      </c>
      <c r="F939" s="289"/>
    </row>
    <row r="940" spans="1:6" ht="24" customHeight="1">
      <c r="A940" s="214"/>
      <c r="B940" s="467" t="s">
        <v>1050</v>
      </c>
      <c r="C940" s="465"/>
      <c r="D940" s="396"/>
      <c r="F940" s="289"/>
    </row>
    <row r="941" spans="1:6" ht="12.75" customHeight="1">
      <c r="A941" s="214"/>
      <c r="B941" s="218" t="s">
        <v>523</v>
      </c>
      <c r="C941" s="220">
        <v>600</v>
      </c>
      <c r="D941" s="219">
        <v>0</v>
      </c>
      <c r="F941" s="289"/>
    </row>
    <row r="942" spans="1:6" s="399" customFormat="1" ht="14.25" customHeight="1">
      <c r="A942" s="397"/>
      <c r="B942" s="475" t="s">
        <v>775</v>
      </c>
      <c r="C942" s="476"/>
      <c r="D942" s="398"/>
      <c r="F942" s="400"/>
    </row>
    <row r="943" spans="1:6" ht="12.75" customHeight="1">
      <c r="A943" s="214"/>
      <c r="B943" s="218" t="s">
        <v>9</v>
      </c>
      <c r="C943" s="253">
        <v>4005</v>
      </c>
      <c r="D943" s="220">
        <v>729.99</v>
      </c>
      <c r="F943" s="289"/>
    </row>
    <row r="944" spans="1:6" ht="23.25" customHeight="1">
      <c r="A944" s="214"/>
      <c r="B944" s="467" t="s">
        <v>776</v>
      </c>
      <c r="C944" s="465"/>
      <c r="D944" s="396"/>
      <c r="F944" s="289"/>
    </row>
    <row r="945" spans="1:6" ht="12.75" customHeight="1">
      <c r="A945" s="214"/>
      <c r="B945" s="218" t="s">
        <v>8</v>
      </c>
      <c r="C945" s="258">
        <v>51140</v>
      </c>
      <c r="D945" s="253">
        <v>3635.11</v>
      </c>
      <c r="F945" s="289"/>
    </row>
    <row r="946" spans="1:6" ht="23.25" customHeight="1">
      <c r="A946" s="214"/>
      <c r="B946" s="467" t="s">
        <v>776</v>
      </c>
      <c r="C946" s="465"/>
      <c r="D946" s="396"/>
      <c r="F946" s="289"/>
    </row>
    <row r="947" spans="1:6" ht="12.75" customHeight="1">
      <c r="A947" s="214"/>
      <c r="B947" s="218" t="s">
        <v>16</v>
      </c>
      <c r="C947" s="258">
        <v>46437</v>
      </c>
      <c r="D947" s="258">
        <v>34827.75</v>
      </c>
      <c r="F947" s="289"/>
    </row>
    <row r="948" spans="1:4" ht="12.75" customHeight="1">
      <c r="A948" s="243">
        <v>803</v>
      </c>
      <c r="B948" s="212" t="s">
        <v>589</v>
      </c>
      <c r="C948" s="244">
        <v>12000</v>
      </c>
      <c r="D948" s="301">
        <v>0</v>
      </c>
    </row>
    <row r="949" spans="1:4" ht="12.75" customHeight="1">
      <c r="A949" s="214"/>
      <c r="B949" s="215" t="s">
        <v>590</v>
      </c>
      <c r="C949" s="240">
        <v>12000</v>
      </c>
      <c r="D949" s="216">
        <v>0</v>
      </c>
    </row>
    <row r="950" spans="1:4" ht="12.75" customHeight="1">
      <c r="A950" s="214"/>
      <c r="B950" s="218" t="s">
        <v>591</v>
      </c>
      <c r="C950" s="258">
        <v>12000</v>
      </c>
      <c r="D950" s="219">
        <v>0</v>
      </c>
    </row>
    <row r="951" spans="1:6" ht="23.25" customHeight="1">
      <c r="A951" s="214"/>
      <c r="B951" s="467" t="s">
        <v>794</v>
      </c>
      <c r="C951" s="465"/>
      <c r="D951" s="396"/>
      <c r="F951" s="289"/>
    </row>
    <row r="952" spans="1:4" ht="12.75" customHeight="1">
      <c r="A952" s="235">
        <v>851</v>
      </c>
      <c r="B952" s="212" t="s">
        <v>592</v>
      </c>
      <c r="C952" s="244">
        <v>80935</v>
      </c>
      <c r="D952" s="244">
        <v>45063.200000000004</v>
      </c>
    </row>
    <row r="953" spans="1:4" ht="12.75" customHeight="1">
      <c r="A953" s="310"/>
      <c r="B953" s="302" t="s">
        <v>593</v>
      </c>
      <c r="C953" s="240">
        <v>10000</v>
      </c>
      <c r="D953" s="290">
        <v>9212.7</v>
      </c>
    </row>
    <row r="954" spans="1:4" ht="12.75" customHeight="1">
      <c r="A954" s="228"/>
      <c r="B954" s="303" t="s">
        <v>529</v>
      </c>
      <c r="C954" s="258">
        <v>10000</v>
      </c>
      <c r="D954" s="253">
        <v>9212.7</v>
      </c>
    </row>
    <row r="955" spans="1:6" ht="13.5" customHeight="1">
      <c r="A955" s="228"/>
      <c r="B955" s="465" t="s">
        <v>797</v>
      </c>
      <c r="C955" s="465"/>
      <c r="D955" s="396"/>
      <c r="F955" s="289"/>
    </row>
    <row r="956" spans="1:4" ht="12.75" customHeight="1">
      <c r="A956" s="228"/>
      <c r="B956" s="302" t="s">
        <v>594</v>
      </c>
      <c r="C956" s="290">
        <v>3500</v>
      </c>
      <c r="D956" s="217">
        <v>650</v>
      </c>
    </row>
    <row r="957" spans="1:4" ht="12.75" customHeight="1">
      <c r="A957" s="228"/>
      <c r="B957" s="303" t="s">
        <v>9</v>
      </c>
      <c r="C957" s="220">
        <v>500</v>
      </c>
      <c r="D957" s="219">
        <v>0</v>
      </c>
    </row>
    <row r="958" spans="1:4" ht="12.75" customHeight="1">
      <c r="A958" s="228"/>
      <c r="B958" s="304" t="s">
        <v>8</v>
      </c>
      <c r="C958" s="281">
        <v>2300</v>
      </c>
      <c r="D958" s="311">
        <v>450</v>
      </c>
    </row>
    <row r="959" spans="1:4" ht="24" customHeight="1">
      <c r="A959" s="228"/>
      <c r="B959" s="466" t="s">
        <v>1051</v>
      </c>
      <c r="C959" s="461"/>
      <c r="D959" s="368"/>
    </row>
    <row r="960" spans="1:4" ht="12.75" customHeight="1">
      <c r="A960" s="228"/>
      <c r="B960" s="322" t="s">
        <v>535</v>
      </c>
      <c r="C960" s="340">
        <v>300</v>
      </c>
      <c r="D960" s="296">
        <v>0</v>
      </c>
    </row>
    <row r="961" spans="1:4" ht="12.75" customHeight="1">
      <c r="A961" s="228"/>
      <c r="B961" s="304" t="s">
        <v>520</v>
      </c>
      <c r="C961" s="311">
        <v>400</v>
      </c>
      <c r="D961" s="311">
        <v>200</v>
      </c>
    </row>
    <row r="962" spans="1:4" ht="12.75" customHeight="1">
      <c r="A962" s="228"/>
      <c r="B962" s="466" t="s">
        <v>595</v>
      </c>
      <c r="C962" s="461"/>
      <c r="D962" s="369"/>
    </row>
    <row r="963" spans="1:4" ht="12.75" customHeight="1">
      <c r="A963" s="228"/>
      <c r="B963" s="316" t="s">
        <v>596</v>
      </c>
      <c r="C963" s="246">
        <v>67435</v>
      </c>
      <c r="D963" s="246">
        <v>35200.5</v>
      </c>
    </row>
    <row r="964" spans="1:4" ht="12.75" customHeight="1">
      <c r="A964" s="228"/>
      <c r="B964" s="306" t="s">
        <v>826</v>
      </c>
      <c r="C964" s="234">
        <v>2000</v>
      </c>
      <c r="D964" s="234">
        <v>2000</v>
      </c>
    </row>
    <row r="965" spans="1:4" ht="12" customHeight="1">
      <c r="A965" s="228"/>
      <c r="B965" s="307" t="s">
        <v>827</v>
      </c>
      <c r="C965" s="228"/>
      <c r="D965" s="228"/>
    </row>
    <row r="966" spans="1:4" ht="12" customHeight="1">
      <c r="A966" s="228"/>
      <c r="B966" s="307" t="s">
        <v>828</v>
      </c>
      <c r="C966" s="228"/>
      <c r="D966" s="228"/>
    </row>
    <row r="967" spans="1:4" ht="12.75" customHeight="1">
      <c r="A967" s="228"/>
      <c r="B967" s="322" t="s">
        <v>11</v>
      </c>
      <c r="C967" s="339">
        <v>2900</v>
      </c>
      <c r="D967" s="340">
        <v>893.88</v>
      </c>
    </row>
    <row r="968" spans="1:4" ht="12.75" customHeight="1">
      <c r="A968" s="228"/>
      <c r="B968" s="303" t="s">
        <v>12</v>
      </c>
      <c r="C968" s="220">
        <v>200</v>
      </c>
      <c r="D968" s="219">
        <v>0</v>
      </c>
    </row>
    <row r="969" spans="1:4" ht="12.75" customHeight="1">
      <c r="A969" s="228"/>
      <c r="B969" s="304" t="s">
        <v>523</v>
      </c>
      <c r="C969" s="223">
        <v>26676</v>
      </c>
      <c r="D969" s="223">
        <v>15096</v>
      </c>
    </row>
    <row r="970" spans="1:4" ht="12.75" customHeight="1">
      <c r="A970" s="228"/>
      <c r="B970" s="468" t="s">
        <v>684</v>
      </c>
      <c r="C970" s="481"/>
      <c r="D970" s="378">
        <v>3762</v>
      </c>
    </row>
    <row r="971" spans="1:4" ht="12.75" customHeight="1">
      <c r="A971" s="228"/>
      <c r="B971" s="462" t="s">
        <v>685</v>
      </c>
      <c r="C971" s="461"/>
      <c r="D971" s="379">
        <v>11334</v>
      </c>
    </row>
    <row r="972" spans="1:4" ht="12.75" customHeight="1">
      <c r="A972" s="228"/>
      <c r="B972" s="305" t="s">
        <v>9</v>
      </c>
      <c r="C972" s="256">
        <v>14767</v>
      </c>
      <c r="D972" s="344">
        <v>6739.99</v>
      </c>
    </row>
    <row r="973" spans="1:4" ht="24" customHeight="1">
      <c r="A973" s="228"/>
      <c r="B973" s="468" t="s">
        <v>686</v>
      </c>
      <c r="C973" s="481"/>
      <c r="D973" s="380">
        <v>2752.89</v>
      </c>
    </row>
    <row r="974" spans="1:4" ht="23.25" customHeight="1">
      <c r="A974" s="228"/>
      <c r="B974" s="468" t="s">
        <v>975</v>
      </c>
      <c r="C974" s="469"/>
      <c r="D974" s="380">
        <v>463.9</v>
      </c>
    </row>
    <row r="975" spans="1:4" ht="27" customHeight="1">
      <c r="A975" s="228"/>
      <c r="B975" s="468" t="s">
        <v>687</v>
      </c>
      <c r="C975" s="469"/>
      <c r="D975" s="380">
        <v>352.59</v>
      </c>
    </row>
    <row r="976" spans="1:4" ht="24.75" customHeight="1">
      <c r="A976" s="228"/>
      <c r="B976" s="468" t="s">
        <v>688</v>
      </c>
      <c r="C976" s="469"/>
      <c r="D976" s="380">
        <v>1325.37</v>
      </c>
    </row>
    <row r="977" spans="1:4" ht="12" customHeight="1">
      <c r="A977" s="228"/>
      <c r="B977" s="468" t="s">
        <v>689</v>
      </c>
      <c r="C977" s="469"/>
      <c r="D977" s="380">
        <v>299.88</v>
      </c>
    </row>
    <row r="978" spans="1:4" ht="21.75" customHeight="1">
      <c r="A978" s="228"/>
      <c r="B978" s="468" t="s">
        <v>690</v>
      </c>
      <c r="C978" s="469"/>
      <c r="D978" s="380">
        <v>479.46</v>
      </c>
    </row>
    <row r="979" spans="1:4" ht="14.25" customHeight="1">
      <c r="A979" s="228"/>
      <c r="B979" s="468" t="s">
        <v>795</v>
      </c>
      <c r="C979" s="469"/>
      <c r="D979" s="380">
        <v>805.2</v>
      </c>
    </row>
    <row r="980" spans="1:4" ht="24" customHeight="1">
      <c r="A980" s="228"/>
      <c r="B980" s="462" t="s">
        <v>691</v>
      </c>
      <c r="C980" s="470"/>
      <c r="D980" s="349">
        <v>260.7</v>
      </c>
    </row>
    <row r="981" spans="1:4" ht="12.75" customHeight="1">
      <c r="A981" s="228"/>
      <c r="B981" s="322" t="s">
        <v>17</v>
      </c>
      <c r="C981" s="339">
        <v>1400</v>
      </c>
      <c r="D981" s="340">
        <v>556.32</v>
      </c>
    </row>
    <row r="982" spans="1:4" ht="12.75" customHeight="1">
      <c r="A982" s="228"/>
      <c r="B982" s="304" t="s">
        <v>14</v>
      </c>
      <c r="C982" s="311">
        <v>600</v>
      </c>
      <c r="D982" s="311">
        <v>183</v>
      </c>
    </row>
    <row r="983" spans="1:4" ht="24.75" customHeight="1">
      <c r="A983" s="228"/>
      <c r="B983" s="462" t="s">
        <v>976</v>
      </c>
      <c r="C983" s="461"/>
      <c r="D983" s="350"/>
    </row>
    <row r="984" spans="1:4" ht="12.75" customHeight="1">
      <c r="A984" s="228"/>
      <c r="B984" s="305" t="s">
        <v>8</v>
      </c>
      <c r="C984" s="256">
        <v>16892</v>
      </c>
      <c r="D984" s="344">
        <v>9027.27</v>
      </c>
    </row>
    <row r="985" spans="1:4" ht="14.25" customHeight="1">
      <c r="A985" s="228"/>
      <c r="B985" s="468" t="s">
        <v>692</v>
      </c>
      <c r="C985" s="481"/>
      <c r="D985" s="380">
        <v>594</v>
      </c>
    </row>
    <row r="986" spans="1:4" ht="12.75" customHeight="1">
      <c r="A986" s="228"/>
      <c r="B986" s="468" t="s">
        <v>1052</v>
      </c>
      <c r="C986" s="469"/>
      <c r="D986" s="380">
        <v>782.1</v>
      </c>
    </row>
    <row r="987" spans="1:4" ht="24" customHeight="1">
      <c r="A987" s="228"/>
      <c r="B987" s="468" t="s">
        <v>693</v>
      </c>
      <c r="C987" s="469"/>
      <c r="D987" s="380">
        <v>2265</v>
      </c>
    </row>
    <row r="988" spans="1:4" ht="13.5" customHeight="1">
      <c r="A988" s="228"/>
      <c r="B988" s="468" t="s">
        <v>977</v>
      </c>
      <c r="C988" s="469"/>
      <c r="D988" s="380">
        <v>3148.63</v>
      </c>
    </row>
    <row r="989" spans="1:4" ht="24.75" customHeight="1">
      <c r="A989" s="228"/>
      <c r="B989" s="468" t="s">
        <v>978</v>
      </c>
      <c r="C989" s="469"/>
      <c r="D989" s="380">
        <v>89.04</v>
      </c>
    </row>
    <row r="990" spans="1:4" ht="13.5" customHeight="1">
      <c r="A990" s="228"/>
      <c r="B990" s="468" t="s">
        <v>979</v>
      </c>
      <c r="C990" s="469"/>
      <c r="D990" s="380">
        <v>995</v>
      </c>
    </row>
    <row r="991" spans="1:4" ht="12.75" customHeight="1">
      <c r="A991" s="228"/>
      <c r="B991" s="468" t="s">
        <v>694</v>
      </c>
      <c r="C991" s="469"/>
      <c r="D991" s="380">
        <v>9.5</v>
      </c>
    </row>
    <row r="992" spans="1:4" ht="37.5" customHeight="1">
      <c r="A992" s="228"/>
      <c r="B992" s="468" t="s">
        <v>695</v>
      </c>
      <c r="C992" s="469"/>
      <c r="D992" s="380">
        <v>74</v>
      </c>
    </row>
    <row r="993" spans="1:4" ht="16.5" customHeight="1">
      <c r="A993" s="228"/>
      <c r="B993" s="462" t="s">
        <v>696</v>
      </c>
      <c r="C993" s="470"/>
      <c r="D993" s="349">
        <v>1070</v>
      </c>
    </row>
    <row r="994" spans="1:4" ht="12.75" customHeight="1">
      <c r="A994" s="228"/>
      <c r="B994" s="305" t="s">
        <v>1053</v>
      </c>
      <c r="C994" s="371">
        <v>600</v>
      </c>
      <c r="D994" s="371">
        <v>259.04</v>
      </c>
    </row>
    <row r="995" spans="1:4" ht="12.75" customHeight="1">
      <c r="A995" s="228"/>
      <c r="B995" s="303" t="s">
        <v>520</v>
      </c>
      <c r="C995" s="220">
        <v>400</v>
      </c>
      <c r="D995" s="220">
        <v>120</v>
      </c>
    </row>
    <row r="996" spans="1:4" ht="12.75" customHeight="1">
      <c r="A996" s="228"/>
      <c r="B996" s="468" t="s">
        <v>796</v>
      </c>
      <c r="C996" s="469"/>
      <c r="D996" s="380"/>
    </row>
    <row r="997" spans="1:4" ht="12.75" customHeight="1">
      <c r="A997" s="228"/>
      <c r="B997" s="413" t="s">
        <v>820</v>
      </c>
      <c r="C997" s="382">
        <v>1000</v>
      </c>
      <c r="D997" s="383">
        <v>325</v>
      </c>
    </row>
    <row r="998" spans="1:4" ht="12.75" customHeight="1">
      <c r="A998" s="318">
        <v>852</v>
      </c>
      <c r="B998" s="212" t="s">
        <v>468</v>
      </c>
      <c r="C998" s="286">
        <v>2898476</v>
      </c>
      <c r="D998" s="286">
        <v>1320711.62</v>
      </c>
    </row>
    <row r="999" spans="1:4" ht="12.75" customHeight="1">
      <c r="A999" s="310"/>
      <c r="B999" s="302" t="s">
        <v>469</v>
      </c>
      <c r="C999" s="240">
        <v>88500</v>
      </c>
      <c r="D999" s="240">
        <v>42532.270000000004</v>
      </c>
    </row>
    <row r="1000" spans="1:4" ht="12.75" customHeight="1">
      <c r="A1000" s="228"/>
      <c r="B1000" s="304" t="s">
        <v>597</v>
      </c>
      <c r="C1000" s="223">
        <v>88500</v>
      </c>
      <c r="D1000" s="223">
        <v>42532.270000000004</v>
      </c>
    </row>
    <row r="1001" spans="1:4" ht="12" customHeight="1">
      <c r="A1001" s="228"/>
      <c r="B1001" s="305" t="s">
        <v>598</v>
      </c>
      <c r="C1001" s="225"/>
      <c r="D1001" s="225"/>
    </row>
    <row r="1002" spans="1:4" ht="12" customHeight="1">
      <c r="A1002" s="228"/>
      <c r="B1002" s="466" t="s">
        <v>599</v>
      </c>
      <c r="C1002" s="461"/>
      <c r="D1002" s="369"/>
    </row>
    <row r="1003" spans="1:4" ht="12.75" customHeight="1">
      <c r="A1003" s="228"/>
      <c r="B1003" s="330" t="s">
        <v>471</v>
      </c>
      <c r="C1003" s="346">
        <v>2147300</v>
      </c>
      <c r="D1003" s="347">
        <v>972233.01</v>
      </c>
    </row>
    <row r="1004" spans="1:4" ht="12" customHeight="1">
      <c r="A1004" s="228"/>
      <c r="B1004" s="330" t="s">
        <v>472</v>
      </c>
      <c r="C1004" s="273"/>
      <c r="D1004" s="273"/>
    </row>
    <row r="1005" spans="1:4" ht="12" customHeight="1">
      <c r="A1005" s="254"/>
      <c r="B1005" s="331" t="s">
        <v>473</v>
      </c>
      <c r="C1005" s="274"/>
      <c r="D1005" s="274"/>
    </row>
    <row r="1006" spans="1:4" ht="12.75" customHeight="1">
      <c r="A1006" s="228"/>
      <c r="B1006" s="305" t="s">
        <v>13</v>
      </c>
      <c r="C1006" s="371">
        <v>520</v>
      </c>
      <c r="D1006" s="371">
        <v>251</v>
      </c>
    </row>
    <row r="1007" spans="1:4" ht="12.75" customHeight="1">
      <c r="A1007" s="228"/>
      <c r="B1007" s="482" t="s">
        <v>600</v>
      </c>
      <c r="C1007" s="482"/>
      <c r="D1007" s="372">
        <v>91</v>
      </c>
    </row>
    <row r="1008" spans="1:4" ht="12.75" customHeight="1">
      <c r="A1008" s="228"/>
      <c r="B1008" s="482" t="s">
        <v>980</v>
      </c>
      <c r="C1008" s="482"/>
      <c r="D1008" s="372">
        <v>50</v>
      </c>
    </row>
    <row r="1009" spans="1:4" ht="12.75" customHeight="1">
      <c r="A1009" s="228"/>
      <c r="B1009" s="482" t="s">
        <v>981</v>
      </c>
      <c r="C1009" s="482"/>
      <c r="D1009" s="372">
        <v>110</v>
      </c>
    </row>
    <row r="1010" spans="1:5" ht="12.75" customHeight="1">
      <c r="A1010" s="228"/>
      <c r="B1010" s="305" t="s">
        <v>601</v>
      </c>
      <c r="C1010" s="334">
        <v>2069890</v>
      </c>
      <c r="D1010" s="255">
        <v>937179.91</v>
      </c>
      <c r="E1010" s="181"/>
    </row>
    <row r="1011" spans="1:4" ht="12.75" customHeight="1">
      <c r="A1011" s="228"/>
      <c r="B1011" s="482" t="s">
        <v>602</v>
      </c>
      <c r="C1011" s="488"/>
      <c r="D1011" s="456">
        <v>730895.91</v>
      </c>
    </row>
    <row r="1012" spans="1:4" ht="12.75" customHeight="1">
      <c r="A1012" s="228"/>
      <c r="B1012" s="482" t="s">
        <v>982</v>
      </c>
      <c r="C1012" s="488"/>
      <c r="D1012" s="456">
        <v>132804</v>
      </c>
    </row>
    <row r="1013" spans="1:4" ht="12.75" customHeight="1">
      <c r="A1013" s="228"/>
      <c r="B1013" s="482" t="s">
        <v>983</v>
      </c>
      <c r="C1013" s="488"/>
      <c r="D1013" s="456">
        <v>43680</v>
      </c>
    </row>
    <row r="1014" spans="1:4" ht="12.75" customHeight="1">
      <c r="A1014" s="228"/>
      <c r="B1014" s="482" t="s">
        <v>603</v>
      </c>
      <c r="C1014" s="488"/>
      <c r="D1014" s="456">
        <v>29800</v>
      </c>
    </row>
    <row r="1015" spans="1:4" ht="12.75" customHeight="1">
      <c r="A1015" s="228"/>
      <c r="B1015" s="322" t="s">
        <v>10</v>
      </c>
      <c r="C1015" s="336">
        <v>40100</v>
      </c>
      <c r="D1015" s="336">
        <v>17987.96</v>
      </c>
    </row>
    <row r="1016" spans="1:4" ht="12.75" customHeight="1">
      <c r="A1016" s="228"/>
      <c r="B1016" s="303" t="s">
        <v>527</v>
      </c>
      <c r="C1016" s="253">
        <v>3015</v>
      </c>
      <c r="D1016" s="253">
        <v>3014.15</v>
      </c>
    </row>
    <row r="1017" spans="1:4" ht="12.75" customHeight="1">
      <c r="A1017" s="228"/>
      <c r="B1017" s="304" t="s">
        <v>11</v>
      </c>
      <c r="C1017" s="223">
        <v>19910</v>
      </c>
      <c r="D1017" s="281">
        <v>9254.72</v>
      </c>
    </row>
    <row r="1018" spans="1:4" ht="12.75" customHeight="1">
      <c r="A1018" s="333"/>
      <c r="B1018" s="489" t="s">
        <v>604</v>
      </c>
      <c r="C1018" s="488"/>
      <c r="D1018" s="456">
        <v>3359.81</v>
      </c>
    </row>
    <row r="1019" spans="1:4" ht="13.5" customHeight="1">
      <c r="A1019" s="228"/>
      <c r="B1019" s="484" t="s">
        <v>605</v>
      </c>
      <c r="C1019" s="485"/>
      <c r="D1019" s="457">
        <v>5894.91</v>
      </c>
    </row>
    <row r="1020" spans="1:4" ht="12.75" customHeight="1">
      <c r="A1020" s="228"/>
      <c r="B1020" s="322" t="s">
        <v>12</v>
      </c>
      <c r="C1020" s="339">
        <v>1060</v>
      </c>
      <c r="D1020" s="340">
        <v>451.99</v>
      </c>
    </row>
    <row r="1021" spans="1:4" ht="12.75" customHeight="1">
      <c r="A1021" s="228"/>
      <c r="B1021" s="304" t="s">
        <v>523</v>
      </c>
      <c r="C1021" s="311">
        <v>580</v>
      </c>
      <c r="D1021" s="311">
        <v>201</v>
      </c>
    </row>
    <row r="1022" spans="1:4" ht="12.75" customHeight="1">
      <c r="A1022" s="228"/>
      <c r="B1022" s="466" t="s">
        <v>606</v>
      </c>
      <c r="C1022" s="461"/>
      <c r="D1022" s="369"/>
    </row>
    <row r="1023" spans="1:4" ht="12.75" customHeight="1">
      <c r="A1023" s="228"/>
      <c r="B1023" s="305" t="s">
        <v>9</v>
      </c>
      <c r="C1023" s="344">
        <v>2815</v>
      </c>
      <c r="D1023" s="373">
        <v>47.58</v>
      </c>
    </row>
    <row r="1024" spans="1:4" ht="12.75" customHeight="1">
      <c r="A1024" s="228"/>
      <c r="B1024" s="466" t="s">
        <v>607</v>
      </c>
      <c r="C1024" s="461"/>
      <c r="D1024" s="369"/>
    </row>
    <row r="1025" spans="1:4" ht="12.75" customHeight="1">
      <c r="A1025" s="228"/>
      <c r="B1025" s="322" t="s">
        <v>14</v>
      </c>
      <c r="C1025" s="340">
        <v>500</v>
      </c>
      <c r="D1025" s="296">
        <v>0</v>
      </c>
    </row>
    <row r="1026" spans="1:4" ht="12.75" customHeight="1">
      <c r="A1026" s="228"/>
      <c r="B1026" s="304" t="s">
        <v>15</v>
      </c>
      <c r="C1026" s="311">
        <v>200</v>
      </c>
      <c r="D1026" s="359">
        <v>51</v>
      </c>
    </row>
    <row r="1027" spans="1:4" ht="12.75" customHeight="1">
      <c r="A1027" s="228"/>
      <c r="B1027" s="486" t="s">
        <v>608</v>
      </c>
      <c r="C1027" s="487"/>
      <c r="D1027" s="372"/>
    </row>
    <row r="1028" spans="1:4" ht="12.75" customHeight="1">
      <c r="A1028" s="228"/>
      <c r="B1028" s="305" t="s">
        <v>8</v>
      </c>
      <c r="C1028" s="344">
        <v>3280</v>
      </c>
      <c r="D1028" s="371">
        <v>651.22</v>
      </c>
    </row>
    <row r="1029" spans="1:4" ht="12.75" customHeight="1">
      <c r="A1029" s="228"/>
      <c r="B1029" s="466" t="s">
        <v>609</v>
      </c>
      <c r="C1029" s="461"/>
      <c r="D1029" s="369">
        <v>650</v>
      </c>
    </row>
    <row r="1030" spans="1:4" ht="33.75" customHeight="1">
      <c r="A1030" s="228"/>
      <c r="B1030" s="466" t="s">
        <v>1054</v>
      </c>
      <c r="C1030" s="461"/>
      <c r="D1030" s="369">
        <v>1.22</v>
      </c>
    </row>
    <row r="1031" spans="1:4" ht="12.75" customHeight="1">
      <c r="A1031" s="228"/>
      <c r="B1031" s="305" t="s">
        <v>1053</v>
      </c>
      <c r="C1031" s="371">
        <v>500</v>
      </c>
      <c r="D1031" s="348">
        <v>0</v>
      </c>
    </row>
    <row r="1032" spans="1:4" ht="12.75" customHeight="1">
      <c r="A1032" s="228"/>
      <c r="B1032" s="304" t="s">
        <v>535</v>
      </c>
      <c r="C1032" s="311">
        <v>770</v>
      </c>
      <c r="D1032" s="311">
        <v>203.88</v>
      </c>
    </row>
    <row r="1033" spans="1:4" ht="12.75" customHeight="1">
      <c r="A1033" s="228"/>
      <c r="B1033" s="466" t="s">
        <v>610</v>
      </c>
      <c r="C1033" s="461"/>
      <c r="D1033" s="369"/>
    </row>
    <row r="1034" spans="1:4" ht="12.75" customHeight="1">
      <c r="A1034" s="228"/>
      <c r="B1034" s="322" t="s">
        <v>16</v>
      </c>
      <c r="C1034" s="339">
        <v>1510</v>
      </c>
      <c r="D1034" s="339">
        <v>1132.5</v>
      </c>
    </row>
    <row r="1035" spans="1:4" ht="12.75" customHeight="1">
      <c r="A1035" s="228"/>
      <c r="B1035" s="304" t="s">
        <v>820</v>
      </c>
      <c r="C1035" s="281">
        <v>1000</v>
      </c>
      <c r="D1035" s="311">
        <v>580</v>
      </c>
    </row>
    <row r="1036" spans="1:4" ht="24.75" customHeight="1">
      <c r="A1036" s="228"/>
      <c r="B1036" s="466" t="s">
        <v>611</v>
      </c>
      <c r="C1036" s="461"/>
      <c r="D1036" s="369"/>
    </row>
    <row r="1037" spans="1:4" ht="12.75" customHeight="1">
      <c r="A1037" s="228"/>
      <c r="B1037" s="305" t="s">
        <v>521</v>
      </c>
      <c r="C1037" s="371">
        <v>300</v>
      </c>
      <c r="D1037" s="348">
        <v>0</v>
      </c>
    </row>
    <row r="1038" spans="1:4" ht="12" customHeight="1">
      <c r="A1038" s="228"/>
      <c r="B1038" s="322" t="s">
        <v>522</v>
      </c>
      <c r="C1038" s="242"/>
      <c r="D1038" s="242"/>
    </row>
    <row r="1039" spans="1:4" ht="12.75" customHeight="1">
      <c r="A1039" s="228"/>
      <c r="B1039" s="304" t="s">
        <v>819</v>
      </c>
      <c r="C1039" s="281">
        <v>1350</v>
      </c>
      <c r="D1039" s="281">
        <v>1226.1000000000001</v>
      </c>
    </row>
    <row r="1040" spans="1:4" ht="12" customHeight="1">
      <c r="A1040" s="228"/>
      <c r="B1040" s="483" t="s">
        <v>984</v>
      </c>
      <c r="C1040" s="472"/>
      <c r="D1040" s="368"/>
    </row>
    <row r="1041" spans="1:4" ht="12.75" customHeight="1">
      <c r="A1041" s="228"/>
      <c r="B1041" s="330" t="s">
        <v>829</v>
      </c>
      <c r="C1041" s="374">
        <v>5100</v>
      </c>
      <c r="D1041" s="374">
        <v>2113.07</v>
      </c>
    </row>
    <row r="1042" spans="1:4" ht="12" customHeight="1">
      <c r="A1042" s="228"/>
      <c r="B1042" s="330" t="s">
        <v>830</v>
      </c>
      <c r="C1042" s="273"/>
      <c r="D1042" s="273"/>
    </row>
    <row r="1043" spans="1:4" ht="12" customHeight="1">
      <c r="A1043" s="228"/>
      <c r="B1043" s="358" t="s">
        <v>831</v>
      </c>
      <c r="C1043" s="431"/>
      <c r="D1043" s="431"/>
    </row>
    <row r="1044" spans="1:4" ht="12.75" customHeight="1">
      <c r="A1044" s="228"/>
      <c r="B1044" s="305" t="s">
        <v>612</v>
      </c>
      <c r="C1044" s="344">
        <v>5100</v>
      </c>
      <c r="D1044" s="344">
        <v>2113.07</v>
      </c>
    </row>
    <row r="1045" spans="1:4" ht="12.75" customHeight="1">
      <c r="A1045" s="228"/>
      <c r="B1045" s="466" t="s">
        <v>613</v>
      </c>
      <c r="C1045" s="461"/>
      <c r="D1045" s="458">
        <v>1886.27</v>
      </c>
    </row>
    <row r="1046" spans="1:4" ht="24.75" customHeight="1">
      <c r="A1046" s="228"/>
      <c r="B1046" s="466" t="s">
        <v>614</v>
      </c>
      <c r="C1046" s="461"/>
      <c r="D1046" s="369">
        <v>226.8</v>
      </c>
    </row>
    <row r="1047" spans="1:4" ht="12.75" customHeight="1">
      <c r="A1047" s="228"/>
      <c r="B1047" s="323" t="s">
        <v>481</v>
      </c>
      <c r="C1047" s="284">
        <v>135600</v>
      </c>
      <c r="D1047" s="263">
        <v>59287.19</v>
      </c>
    </row>
    <row r="1048" spans="1:4" ht="12" customHeight="1">
      <c r="A1048" s="228"/>
      <c r="B1048" s="312" t="s">
        <v>482</v>
      </c>
      <c r="C1048" s="280"/>
      <c r="D1048" s="280"/>
    </row>
    <row r="1049" spans="1:4" ht="12.75" customHeight="1">
      <c r="A1049" s="228"/>
      <c r="B1049" s="304" t="s">
        <v>601</v>
      </c>
      <c r="C1049" s="282">
        <v>135600</v>
      </c>
      <c r="D1049" s="223">
        <v>59287.19</v>
      </c>
    </row>
    <row r="1050" spans="1:4" ht="12.75" customHeight="1">
      <c r="A1050" s="228"/>
      <c r="B1050" s="466" t="s">
        <v>615</v>
      </c>
      <c r="C1050" s="461"/>
      <c r="D1050" s="458">
        <v>27561.27</v>
      </c>
    </row>
    <row r="1051" spans="1:4" ht="12.75" customHeight="1">
      <c r="A1051" s="228"/>
      <c r="B1051" s="466" t="s">
        <v>616</v>
      </c>
      <c r="C1051" s="461"/>
      <c r="D1051" s="458">
        <v>16232.46</v>
      </c>
    </row>
    <row r="1052" spans="1:4" ht="12.75" customHeight="1">
      <c r="A1052" s="228"/>
      <c r="B1052" s="466" t="s">
        <v>617</v>
      </c>
      <c r="C1052" s="461"/>
      <c r="D1052" s="458">
        <v>15493.46</v>
      </c>
    </row>
    <row r="1053" spans="1:4" ht="12.75" customHeight="1">
      <c r="A1053" s="228"/>
      <c r="B1053" s="312" t="s">
        <v>618</v>
      </c>
      <c r="C1053" s="313">
        <v>136100</v>
      </c>
      <c r="D1053" s="299">
        <v>62839.35</v>
      </c>
    </row>
    <row r="1054" spans="1:4" ht="12.75" customHeight="1">
      <c r="A1054" s="228"/>
      <c r="B1054" s="304" t="s">
        <v>601</v>
      </c>
      <c r="C1054" s="282">
        <v>136100</v>
      </c>
      <c r="D1054" s="223">
        <v>62839.35</v>
      </c>
    </row>
    <row r="1055" spans="1:4" ht="25.5" customHeight="1">
      <c r="A1055" s="228"/>
      <c r="B1055" s="466" t="s">
        <v>619</v>
      </c>
      <c r="C1055" s="461"/>
      <c r="D1055" s="375"/>
    </row>
    <row r="1056" spans="1:4" ht="12.75" customHeight="1">
      <c r="A1056" s="228"/>
      <c r="B1056" s="312" t="s">
        <v>483</v>
      </c>
      <c r="C1056" s="313">
        <v>200883</v>
      </c>
      <c r="D1056" s="299">
        <v>98935.63</v>
      </c>
    </row>
    <row r="1057" spans="1:4" ht="12.75" customHeight="1">
      <c r="A1057" s="228"/>
      <c r="B1057" s="304" t="s">
        <v>13</v>
      </c>
      <c r="C1057" s="281">
        <v>1200</v>
      </c>
      <c r="D1057" s="311">
        <v>489.04</v>
      </c>
    </row>
    <row r="1058" spans="1:4" ht="12.75" customHeight="1">
      <c r="A1058" s="228"/>
      <c r="B1058" s="482" t="s">
        <v>985</v>
      </c>
      <c r="C1058" s="482"/>
      <c r="D1058" s="372">
        <v>161.04</v>
      </c>
    </row>
    <row r="1059" spans="1:4" ht="12.75" customHeight="1">
      <c r="A1059" s="228"/>
      <c r="B1059" s="482" t="s">
        <v>980</v>
      </c>
      <c r="C1059" s="482"/>
      <c r="D1059" s="372">
        <v>102.5</v>
      </c>
    </row>
    <row r="1060" spans="1:4" ht="12.75" customHeight="1">
      <c r="A1060" s="228"/>
      <c r="B1060" s="482" t="s">
        <v>981</v>
      </c>
      <c r="C1060" s="482"/>
      <c r="D1060" s="372">
        <v>225.5</v>
      </c>
    </row>
    <row r="1061" spans="1:4" ht="12.75" customHeight="1">
      <c r="A1061" s="228"/>
      <c r="B1061" s="322" t="s">
        <v>10</v>
      </c>
      <c r="C1061" s="278">
        <v>127727</v>
      </c>
      <c r="D1061" s="336">
        <v>60665.17</v>
      </c>
    </row>
    <row r="1062" spans="1:4" ht="12.75" customHeight="1">
      <c r="A1062" s="228"/>
      <c r="B1062" s="303" t="s">
        <v>527</v>
      </c>
      <c r="C1062" s="253">
        <v>9330</v>
      </c>
      <c r="D1062" s="253">
        <v>9307.93</v>
      </c>
    </row>
    <row r="1063" spans="1:4" ht="12.75" customHeight="1">
      <c r="A1063" s="228"/>
      <c r="B1063" s="303" t="s">
        <v>11</v>
      </c>
      <c r="C1063" s="258">
        <v>22191</v>
      </c>
      <c r="D1063" s="258">
        <v>11080.23</v>
      </c>
    </row>
    <row r="1064" spans="1:4" ht="12.75" customHeight="1">
      <c r="A1064" s="228"/>
      <c r="B1064" s="303" t="s">
        <v>12</v>
      </c>
      <c r="C1064" s="253">
        <v>3392</v>
      </c>
      <c r="D1064" s="253">
        <v>1661.74</v>
      </c>
    </row>
    <row r="1065" spans="1:4" ht="12.75" customHeight="1">
      <c r="A1065" s="228"/>
      <c r="B1065" s="304" t="s">
        <v>523</v>
      </c>
      <c r="C1065" s="281">
        <v>3300</v>
      </c>
      <c r="D1065" s="281">
        <v>1780</v>
      </c>
    </row>
    <row r="1066" spans="1:4" ht="12.75" customHeight="1">
      <c r="A1066" s="228"/>
      <c r="B1066" s="466" t="s">
        <v>620</v>
      </c>
      <c r="C1066" s="461"/>
      <c r="D1066" s="368"/>
    </row>
    <row r="1067" spans="1:4" ht="12.75" customHeight="1">
      <c r="A1067" s="228"/>
      <c r="B1067" s="305" t="s">
        <v>9</v>
      </c>
      <c r="C1067" s="344">
        <v>5500</v>
      </c>
      <c r="D1067" s="344">
        <v>2015.07</v>
      </c>
    </row>
    <row r="1068" spans="1:4" ht="12.75" customHeight="1">
      <c r="A1068" s="228"/>
      <c r="B1068" s="466" t="s">
        <v>621</v>
      </c>
      <c r="C1068" s="461"/>
      <c r="D1068" s="369">
        <v>271.85</v>
      </c>
    </row>
    <row r="1069" spans="1:4" ht="12.75" customHeight="1">
      <c r="A1069" s="228"/>
      <c r="B1069" s="466" t="s">
        <v>622</v>
      </c>
      <c r="C1069" s="461"/>
      <c r="D1069" s="369">
        <v>404.05</v>
      </c>
    </row>
    <row r="1070" spans="1:4" ht="12.75" customHeight="1">
      <c r="A1070" s="228"/>
      <c r="B1070" s="466" t="s">
        <v>623</v>
      </c>
      <c r="C1070" s="461"/>
      <c r="D1070" s="369">
        <v>544.12</v>
      </c>
    </row>
    <row r="1071" spans="1:4" ht="12.75" customHeight="1">
      <c r="A1071" s="228"/>
      <c r="B1071" s="466" t="s">
        <v>624</v>
      </c>
      <c r="C1071" s="461"/>
      <c r="D1071" s="369">
        <v>295.05</v>
      </c>
    </row>
    <row r="1072" spans="1:4" ht="12.75" customHeight="1">
      <c r="A1072" s="228"/>
      <c r="B1072" s="466" t="s">
        <v>625</v>
      </c>
      <c r="C1072" s="461"/>
      <c r="D1072" s="369">
        <v>500</v>
      </c>
    </row>
    <row r="1073" spans="1:4" ht="12.75" customHeight="1">
      <c r="A1073" s="228"/>
      <c r="B1073" s="305" t="s">
        <v>14</v>
      </c>
      <c r="C1073" s="344">
        <v>3000</v>
      </c>
      <c r="D1073" s="371">
        <v>221</v>
      </c>
    </row>
    <row r="1074" spans="1:4" ht="12.75" customHeight="1">
      <c r="A1074" s="228"/>
      <c r="B1074" s="466" t="s">
        <v>626</v>
      </c>
      <c r="C1074" s="461"/>
      <c r="D1074" s="369">
        <v>61</v>
      </c>
    </row>
    <row r="1075" spans="1:4" ht="12.75" customHeight="1">
      <c r="A1075" s="228"/>
      <c r="B1075" s="466" t="s">
        <v>627</v>
      </c>
      <c r="C1075" s="461"/>
      <c r="D1075" s="369">
        <v>160</v>
      </c>
    </row>
    <row r="1076" spans="1:4" ht="12.75" customHeight="1">
      <c r="A1076" s="228"/>
      <c r="B1076" s="305" t="s">
        <v>15</v>
      </c>
      <c r="C1076" s="371">
        <v>470</v>
      </c>
      <c r="D1076" s="340">
        <v>353</v>
      </c>
    </row>
    <row r="1077" spans="1:4" ht="12.75" customHeight="1">
      <c r="A1077" s="228"/>
      <c r="B1077" s="412" t="s">
        <v>608</v>
      </c>
      <c r="C1077" s="376"/>
      <c r="D1077" s="372"/>
    </row>
    <row r="1078" spans="1:4" ht="12.75" customHeight="1">
      <c r="A1078" s="228"/>
      <c r="B1078" s="305" t="s">
        <v>8</v>
      </c>
      <c r="C1078" s="344">
        <v>6000</v>
      </c>
      <c r="D1078" s="281">
        <v>2356.41</v>
      </c>
    </row>
    <row r="1079" spans="1:4" ht="12.75" customHeight="1">
      <c r="A1079" s="228"/>
      <c r="B1079" s="466" t="s">
        <v>628</v>
      </c>
      <c r="C1079" s="461"/>
      <c r="D1079" s="369">
        <v>539.02</v>
      </c>
    </row>
    <row r="1080" spans="1:4" ht="12.75" customHeight="1">
      <c r="A1080" s="228"/>
      <c r="B1080" s="466" t="s">
        <v>629</v>
      </c>
      <c r="C1080" s="461"/>
      <c r="D1080" s="369">
        <v>21.96</v>
      </c>
    </row>
    <row r="1081" spans="1:4" ht="12.75" customHeight="1">
      <c r="A1081" s="228"/>
      <c r="B1081" s="466" t="s">
        <v>630</v>
      </c>
      <c r="C1081" s="461"/>
      <c r="D1081" s="369">
        <v>24.4</v>
      </c>
    </row>
    <row r="1082" spans="1:4" ht="12.75" customHeight="1">
      <c r="A1082" s="228"/>
      <c r="B1082" s="466" t="s">
        <v>631</v>
      </c>
      <c r="C1082" s="461"/>
      <c r="D1082" s="369">
        <v>671</v>
      </c>
    </row>
    <row r="1083" spans="1:4" ht="12.75" customHeight="1">
      <c r="A1083" s="228"/>
      <c r="B1083" s="466" t="s">
        <v>632</v>
      </c>
      <c r="C1083" s="461"/>
      <c r="D1083" s="369">
        <v>61</v>
      </c>
    </row>
    <row r="1084" spans="1:4" ht="12.75" customHeight="1">
      <c r="A1084" s="228"/>
      <c r="B1084" s="466" t="s">
        <v>633</v>
      </c>
      <c r="C1084" s="466"/>
      <c r="D1084" s="369">
        <v>46.45</v>
      </c>
    </row>
    <row r="1085" spans="1:4" ht="12.75" customHeight="1">
      <c r="A1085" s="228"/>
      <c r="B1085" s="466" t="s">
        <v>634</v>
      </c>
      <c r="C1085" s="461"/>
      <c r="D1085" s="369">
        <v>492.58</v>
      </c>
    </row>
    <row r="1086" spans="1:4" ht="12.75" customHeight="1">
      <c r="A1086" s="228"/>
      <c r="B1086" s="466" t="s">
        <v>625</v>
      </c>
      <c r="C1086" s="470"/>
      <c r="D1086" s="369">
        <v>500</v>
      </c>
    </row>
    <row r="1087" spans="1:4" ht="12.75" customHeight="1">
      <c r="A1087" s="228"/>
      <c r="B1087" s="305" t="s">
        <v>538</v>
      </c>
      <c r="C1087" s="371">
        <v>660</v>
      </c>
      <c r="D1087" s="371">
        <v>300</v>
      </c>
    </row>
    <row r="1088" spans="1:4" ht="12.75" customHeight="1">
      <c r="A1088" s="228"/>
      <c r="B1088" s="466" t="s">
        <v>635</v>
      </c>
      <c r="C1088" s="461"/>
      <c r="D1088" s="369"/>
    </row>
    <row r="1089" spans="1:4" ht="12.75" customHeight="1">
      <c r="A1089" s="228"/>
      <c r="B1089" s="305" t="s">
        <v>818</v>
      </c>
      <c r="C1089" s="371">
        <v>600</v>
      </c>
      <c r="D1089" s="371">
        <v>236.17000000000002</v>
      </c>
    </row>
    <row r="1090" spans="1:4" ht="12" customHeight="1">
      <c r="A1090" s="228"/>
      <c r="B1090" s="466" t="s">
        <v>636</v>
      </c>
      <c r="C1090" s="461"/>
      <c r="D1090" s="369"/>
    </row>
    <row r="1091" spans="1:4" ht="12.75" customHeight="1">
      <c r="A1091" s="228"/>
      <c r="B1091" s="305" t="s">
        <v>1053</v>
      </c>
      <c r="C1091" s="344">
        <v>3000</v>
      </c>
      <c r="D1091" s="344">
        <v>1298.03</v>
      </c>
    </row>
    <row r="1092" spans="1:4" ht="12" customHeight="1">
      <c r="A1092" s="228"/>
      <c r="B1092" s="466" t="s">
        <v>637</v>
      </c>
      <c r="C1092" s="461"/>
      <c r="D1092" s="369"/>
    </row>
    <row r="1093" spans="1:4" ht="12.75" customHeight="1">
      <c r="A1093" s="228"/>
      <c r="B1093" s="305" t="s">
        <v>535</v>
      </c>
      <c r="C1093" s="344">
        <v>6500</v>
      </c>
      <c r="D1093" s="344">
        <v>3328.84</v>
      </c>
    </row>
    <row r="1094" spans="1:4" ht="12.75" customHeight="1">
      <c r="A1094" s="228"/>
      <c r="B1094" s="466" t="s">
        <v>638</v>
      </c>
      <c r="C1094" s="461"/>
      <c r="D1094" s="369"/>
    </row>
    <row r="1095" spans="1:4" ht="12.75" customHeight="1">
      <c r="A1095" s="228"/>
      <c r="B1095" s="322" t="s">
        <v>520</v>
      </c>
      <c r="C1095" s="340">
        <v>743</v>
      </c>
      <c r="D1095" s="340">
        <v>371</v>
      </c>
    </row>
    <row r="1096" spans="1:4" ht="12.75" customHeight="1">
      <c r="A1096" s="228"/>
      <c r="B1096" s="466" t="s">
        <v>733</v>
      </c>
      <c r="C1096" s="461"/>
      <c r="D1096" s="369"/>
    </row>
    <row r="1097" spans="1:4" ht="12.75" customHeight="1">
      <c r="A1097" s="228"/>
      <c r="B1097" s="303" t="s">
        <v>16</v>
      </c>
      <c r="C1097" s="253">
        <v>3520</v>
      </c>
      <c r="D1097" s="253">
        <v>2640</v>
      </c>
    </row>
    <row r="1098" spans="1:4" ht="12.75" customHeight="1">
      <c r="A1098" s="228"/>
      <c r="B1098" s="304" t="s">
        <v>820</v>
      </c>
      <c r="C1098" s="281">
        <v>1450</v>
      </c>
      <c r="D1098" s="311">
        <v>588</v>
      </c>
    </row>
    <row r="1099" spans="1:4" ht="12" customHeight="1">
      <c r="A1099" s="228"/>
      <c r="B1099" s="466" t="s">
        <v>639</v>
      </c>
      <c r="C1099" s="461"/>
      <c r="D1099" s="369"/>
    </row>
    <row r="1100" spans="1:4" ht="12.75" customHeight="1">
      <c r="A1100" s="228"/>
      <c r="B1100" s="305" t="s">
        <v>521</v>
      </c>
      <c r="C1100" s="371">
        <v>500</v>
      </c>
      <c r="D1100" s="348">
        <v>0</v>
      </c>
    </row>
    <row r="1101" spans="1:4" ht="12" customHeight="1">
      <c r="A1101" s="228"/>
      <c r="B1101" s="322" t="s">
        <v>522</v>
      </c>
      <c r="C1101" s="242"/>
      <c r="D1101" s="242"/>
    </row>
    <row r="1102" spans="1:4" ht="12.75" customHeight="1">
      <c r="A1102" s="228"/>
      <c r="B1102" s="304" t="s">
        <v>819</v>
      </c>
      <c r="C1102" s="281">
        <v>1800</v>
      </c>
      <c r="D1102" s="311">
        <v>244</v>
      </c>
    </row>
    <row r="1103" spans="1:4" ht="12" customHeight="1">
      <c r="A1103" s="228"/>
      <c r="B1103" s="482" t="s">
        <v>986</v>
      </c>
      <c r="C1103" s="482"/>
      <c r="D1103" s="372"/>
    </row>
    <row r="1104" spans="1:4" ht="12.75" customHeight="1">
      <c r="A1104" s="228"/>
      <c r="B1104" s="312" t="s">
        <v>487</v>
      </c>
      <c r="C1104" s="299">
        <v>43400</v>
      </c>
      <c r="D1104" s="299">
        <v>19038.04</v>
      </c>
    </row>
    <row r="1105" spans="1:4" ht="12.75" customHeight="1">
      <c r="A1105" s="228"/>
      <c r="B1105" s="304" t="s">
        <v>8</v>
      </c>
      <c r="C1105" s="223">
        <v>43400</v>
      </c>
      <c r="D1105" s="223">
        <v>19038.04</v>
      </c>
    </row>
    <row r="1106" spans="1:4" ht="12.75" customHeight="1">
      <c r="A1106" s="228"/>
      <c r="B1106" s="466" t="s">
        <v>640</v>
      </c>
      <c r="C1106" s="461"/>
      <c r="D1106" s="369"/>
    </row>
    <row r="1107" spans="1:4" ht="12.75" customHeight="1">
      <c r="A1107" s="228"/>
      <c r="B1107" s="312" t="s">
        <v>361</v>
      </c>
      <c r="C1107" s="313">
        <v>141593</v>
      </c>
      <c r="D1107" s="299">
        <v>63733.060000000005</v>
      </c>
    </row>
    <row r="1108" spans="1:4" ht="12.75" customHeight="1">
      <c r="A1108" s="228"/>
      <c r="B1108" s="304" t="s">
        <v>601</v>
      </c>
      <c r="C1108" s="223">
        <v>20000</v>
      </c>
      <c r="D1108" s="281">
        <v>6262.9800000000005</v>
      </c>
    </row>
    <row r="1109" spans="1:4" ht="12.75" customHeight="1">
      <c r="A1109" s="228"/>
      <c r="B1109" s="466" t="s">
        <v>641</v>
      </c>
      <c r="C1109" s="461"/>
      <c r="D1109" s="369"/>
    </row>
    <row r="1110" spans="1:4" ht="12.75" customHeight="1">
      <c r="A1110" s="228"/>
      <c r="B1110" s="305" t="s">
        <v>642</v>
      </c>
      <c r="C1110" s="255">
        <v>116293</v>
      </c>
      <c r="D1110" s="256">
        <v>56590.74</v>
      </c>
    </row>
    <row r="1111" spans="1:4" ht="12.75" customHeight="1">
      <c r="A1111" s="228"/>
      <c r="B1111" s="466" t="s">
        <v>643</v>
      </c>
      <c r="C1111" s="461"/>
      <c r="D1111" s="369"/>
    </row>
    <row r="1112" spans="1:4" ht="12.75" customHeight="1">
      <c r="A1112" s="228"/>
      <c r="B1112" s="305" t="s">
        <v>9</v>
      </c>
      <c r="C1112" s="371">
        <v>300</v>
      </c>
      <c r="D1112" s="373">
        <v>36.4</v>
      </c>
    </row>
    <row r="1113" spans="1:4" ht="12" customHeight="1">
      <c r="A1113" s="228"/>
      <c r="B1113" s="466" t="s">
        <v>644</v>
      </c>
      <c r="C1113" s="461"/>
      <c r="D1113" s="369"/>
    </row>
    <row r="1114" spans="1:4" ht="12.75" customHeight="1">
      <c r="A1114" s="228"/>
      <c r="B1114" s="305" t="s">
        <v>8</v>
      </c>
      <c r="C1114" s="344">
        <v>5000</v>
      </c>
      <c r="D1114" s="371">
        <v>842.94</v>
      </c>
    </row>
    <row r="1115" spans="1:4" ht="24.75" customHeight="1">
      <c r="A1115" s="228"/>
      <c r="B1115" s="466" t="s">
        <v>645</v>
      </c>
      <c r="C1115" s="461"/>
      <c r="D1115" s="369">
        <v>312.76</v>
      </c>
    </row>
    <row r="1116" spans="1:4" ht="12.75" customHeight="1">
      <c r="A1116" s="315"/>
      <c r="B1116" s="466" t="s">
        <v>646</v>
      </c>
      <c r="C1116" s="461"/>
      <c r="D1116" s="369">
        <v>530.18</v>
      </c>
    </row>
    <row r="1117" spans="1:4" ht="12.75" customHeight="1">
      <c r="A1117" s="321">
        <v>854</v>
      </c>
      <c r="B1117" s="230" t="s">
        <v>488</v>
      </c>
      <c r="C1117" s="367">
        <v>179643</v>
      </c>
      <c r="D1117" s="300">
        <v>84345.63</v>
      </c>
    </row>
    <row r="1118" spans="1:6" ht="12.75" customHeight="1">
      <c r="A1118" s="214"/>
      <c r="B1118" s="215" t="s">
        <v>647</v>
      </c>
      <c r="C1118" s="240">
        <v>67565</v>
      </c>
      <c r="D1118" s="240">
        <v>34851.63</v>
      </c>
      <c r="F1118" s="289"/>
    </row>
    <row r="1119" spans="1:6" ht="12.75" customHeight="1">
      <c r="A1119" s="214"/>
      <c r="B1119" s="218" t="s">
        <v>13</v>
      </c>
      <c r="C1119" s="253">
        <v>5716</v>
      </c>
      <c r="D1119" s="253">
        <v>2803.57</v>
      </c>
      <c r="F1119" s="289"/>
    </row>
    <row r="1120" spans="1:6" ht="12.75" customHeight="1">
      <c r="A1120" s="214"/>
      <c r="B1120" s="473" t="s">
        <v>698</v>
      </c>
      <c r="C1120" s="474"/>
      <c r="D1120" s="394"/>
      <c r="F1120" s="289"/>
    </row>
    <row r="1121" spans="1:6" ht="12.75" customHeight="1">
      <c r="A1121" s="214"/>
      <c r="B1121" s="218" t="s">
        <v>10</v>
      </c>
      <c r="C1121" s="258">
        <v>44686</v>
      </c>
      <c r="D1121" s="258">
        <v>22486.93</v>
      </c>
      <c r="F1121" s="289"/>
    </row>
    <row r="1122" spans="1:6" ht="12.75" customHeight="1">
      <c r="A1122" s="214"/>
      <c r="B1122" s="218" t="s">
        <v>527</v>
      </c>
      <c r="C1122" s="253">
        <v>2470</v>
      </c>
      <c r="D1122" s="253">
        <v>1857.22</v>
      </c>
      <c r="F1122" s="289"/>
    </row>
    <row r="1123" spans="1:6" ht="12.75" customHeight="1">
      <c r="A1123" s="214"/>
      <c r="B1123" s="218" t="s">
        <v>11</v>
      </c>
      <c r="C1123" s="253">
        <v>8070</v>
      </c>
      <c r="D1123" s="253">
        <v>3516.5</v>
      </c>
      <c r="F1123" s="289"/>
    </row>
    <row r="1124" spans="1:6" ht="12.75" customHeight="1">
      <c r="A1124" s="214"/>
      <c r="B1124" s="218" t="s">
        <v>12</v>
      </c>
      <c r="C1124" s="253">
        <v>1292</v>
      </c>
      <c r="D1124" s="220">
        <v>575.41</v>
      </c>
      <c r="F1124" s="289"/>
    </row>
    <row r="1125" spans="1:6" ht="12.75" customHeight="1">
      <c r="A1125" s="214"/>
      <c r="B1125" s="218" t="s">
        <v>584</v>
      </c>
      <c r="C1125" s="220">
        <v>515</v>
      </c>
      <c r="D1125" s="219">
        <v>0</v>
      </c>
      <c r="F1125" s="289"/>
    </row>
    <row r="1126" spans="1:6" ht="17.25" customHeight="1">
      <c r="A1126" s="214"/>
      <c r="B1126" s="218" t="s">
        <v>16</v>
      </c>
      <c r="C1126" s="253">
        <v>4816</v>
      </c>
      <c r="D1126" s="253">
        <v>3612</v>
      </c>
      <c r="F1126" s="289"/>
    </row>
    <row r="1127" spans="1:4" ht="12.75" customHeight="1">
      <c r="A1127" s="214"/>
      <c r="B1127" s="387" t="s">
        <v>648</v>
      </c>
      <c r="C1127" s="388">
        <v>35700</v>
      </c>
      <c r="D1127" s="389">
        <v>3628</v>
      </c>
    </row>
    <row r="1128" spans="1:4" ht="12" customHeight="1">
      <c r="A1128" s="214"/>
      <c r="B1128" s="390" t="s">
        <v>649</v>
      </c>
      <c r="C1128" s="391"/>
      <c r="D1128" s="392"/>
    </row>
    <row r="1129" spans="1:4" ht="12.75" customHeight="1">
      <c r="A1129" s="214"/>
      <c r="B1129" s="241" t="s">
        <v>11</v>
      </c>
      <c r="C1129" s="340">
        <v>700</v>
      </c>
      <c r="D1129" s="296">
        <v>0</v>
      </c>
    </row>
    <row r="1130" spans="1:4" ht="12.75" customHeight="1">
      <c r="A1130" s="214"/>
      <c r="B1130" s="218" t="s">
        <v>523</v>
      </c>
      <c r="C1130" s="253">
        <v>9000</v>
      </c>
      <c r="D1130" s="219">
        <v>0</v>
      </c>
    </row>
    <row r="1131" spans="1:4" ht="12.75" customHeight="1">
      <c r="A1131" s="214"/>
      <c r="B1131" s="222" t="s">
        <v>9</v>
      </c>
      <c r="C1131" s="281">
        <v>9000</v>
      </c>
      <c r="D1131" s="359">
        <v>58</v>
      </c>
    </row>
    <row r="1132" spans="1:4" ht="15" customHeight="1">
      <c r="A1132" s="214"/>
      <c r="B1132" s="460" t="s">
        <v>697</v>
      </c>
      <c r="C1132" s="461"/>
      <c r="D1132" s="393">
        <v>58</v>
      </c>
    </row>
    <row r="1133" spans="1:4" ht="12.75" customHeight="1">
      <c r="A1133" s="214"/>
      <c r="B1133" s="370" t="s">
        <v>8</v>
      </c>
      <c r="C1133" s="256">
        <v>17000</v>
      </c>
      <c r="D1133" s="344">
        <v>3570</v>
      </c>
    </row>
    <row r="1134" spans="1:4" ht="26.25" customHeight="1">
      <c r="A1134" s="214"/>
      <c r="B1134" s="460" t="s">
        <v>987</v>
      </c>
      <c r="C1134" s="461"/>
      <c r="D1134" s="349"/>
    </row>
    <row r="1135" spans="1:6" ht="12.75" customHeight="1">
      <c r="A1135" s="214"/>
      <c r="B1135" s="215" t="s">
        <v>489</v>
      </c>
      <c r="C1135" s="240">
        <v>75931</v>
      </c>
      <c r="D1135" s="240">
        <v>45866</v>
      </c>
      <c r="F1135" s="289"/>
    </row>
    <row r="1136" spans="1:6" ht="12.75" customHeight="1">
      <c r="A1136" s="214"/>
      <c r="B1136" s="218" t="s">
        <v>650</v>
      </c>
      <c r="C1136" s="258">
        <v>55471</v>
      </c>
      <c r="D1136" s="258">
        <v>45866</v>
      </c>
      <c r="F1136" s="289"/>
    </row>
    <row r="1137" spans="1:6" ht="12.75" customHeight="1">
      <c r="A1137" s="214"/>
      <c r="B1137" s="473" t="s">
        <v>777</v>
      </c>
      <c r="C1137" s="474"/>
      <c r="D1137" s="394">
        <v>8966</v>
      </c>
      <c r="F1137" s="289"/>
    </row>
    <row r="1138" spans="1:6" ht="12.75" customHeight="1">
      <c r="A1138" s="214"/>
      <c r="B1138" s="473" t="s">
        <v>798</v>
      </c>
      <c r="C1138" s="474"/>
      <c r="D1138" s="394">
        <v>36900</v>
      </c>
      <c r="F1138" s="289"/>
    </row>
    <row r="1139" spans="1:6" ht="12.75" customHeight="1">
      <c r="A1139" s="214"/>
      <c r="B1139" s="218" t="s">
        <v>642</v>
      </c>
      <c r="C1139" s="258">
        <v>20460</v>
      </c>
      <c r="D1139" s="219">
        <v>0</v>
      </c>
      <c r="F1139" s="289"/>
    </row>
    <row r="1140" spans="1:6" ht="26.25" customHeight="1">
      <c r="A1140" s="214"/>
      <c r="B1140" s="467" t="s">
        <v>799</v>
      </c>
      <c r="C1140" s="465"/>
      <c r="D1140" s="394"/>
      <c r="F1140" s="289"/>
    </row>
    <row r="1141" spans="1:4" ht="12.75" customHeight="1">
      <c r="A1141" s="214"/>
      <c r="B1141" s="215" t="s">
        <v>588</v>
      </c>
      <c r="C1141" s="217">
        <v>447</v>
      </c>
      <c r="D1141" s="216">
        <v>0</v>
      </c>
    </row>
    <row r="1142" spans="1:4" ht="12.75" customHeight="1">
      <c r="A1142" s="214"/>
      <c r="B1142" s="218" t="s">
        <v>8</v>
      </c>
      <c r="C1142" s="220">
        <v>347</v>
      </c>
      <c r="D1142" s="219">
        <v>0</v>
      </c>
    </row>
    <row r="1143" spans="1:4" ht="12.75" customHeight="1">
      <c r="A1143" s="214"/>
      <c r="B1143" s="218" t="s">
        <v>535</v>
      </c>
      <c r="C1143" s="220">
        <v>100</v>
      </c>
      <c r="D1143" s="219">
        <v>0</v>
      </c>
    </row>
    <row r="1144" spans="1:4" ht="12.75" customHeight="1">
      <c r="A1144" s="235">
        <v>900</v>
      </c>
      <c r="B1144" s="212" t="s">
        <v>490</v>
      </c>
      <c r="C1144" s="286">
        <v>3259046</v>
      </c>
      <c r="D1144" s="286">
        <v>1390878.76</v>
      </c>
    </row>
    <row r="1145" spans="1:4" ht="12.75" customHeight="1">
      <c r="A1145" s="310"/>
      <c r="B1145" s="302" t="s">
        <v>651</v>
      </c>
      <c r="C1145" s="288">
        <v>1946810</v>
      </c>
      <c r="D1145" s="221">
        <v>465110</v>
      </c>
    </row>
    <row r="1146" spans="1:4" ht="12.75" customHeight="1">
      <c r="A1146" s="228"/>
      <c r="B1146" s="304" t="s">
        <v>514</v>
      </c>
      <c r="C1146" s="409">
        <v>1946810</v>
      </c>
      <c r="D1146" s="282">
        <v>465110</v>
      </c>
    </row>
    <row r="1147" spans="1:4" ht="25.5" customHeight="1">
      <c r="A1147" s="228"/>
      <c r="B1147" s="462" t="s">
        <v>800</v>
      </c>
      <c r="C1147" s="461"/>
      <c r="D1147" s="410"/>
    </row>
    <row r="1148" spans="1:4" ht="12.75" customHeight="1">
      <c r="A1148" s="228"/>
      <c r="B1148" s="312" t="s">
        <v>652</v>
      </c>
      <c r="C1148" s="313">
        <v>698146</v>
      </c>
      <c r="D1148" s="313">
        <v>594035.48</v>
      </c>
    </row>
    <row r="1149" spans="1:4" ht="12.75" customHeight="1">
      <c r="A1149" s="228"/>
      <c r="B1149" s="304" t="s">
        <v>8</v>
      </c>
      <c r="C1149" s="223">
        <v>12500</v>
      </c>
      <c r="D1149" s="224">
        <v>0</v>
      </c>
    </row>
    <row r="1150" spans="1:4" ht="12.75" customHeight="1">
      <c r="A1150" s="228"/>
      <c r="B1150" s="306" t="s">
        <v>653</v>
      </c>
      <c r="C1150" s="227">
        <v>502425</v>
      </c>
      <c r="D1150" s="227">
        <v>502425</v>
      </c>
    </row>
    <row r="1151" spans="1:4" ht="12" customHeight="1">
      <c r="A1151" s="228"/>
      <c r="B1151" s="307" t="s">
        <v>654</v>
      </c>
      <c r="C1151" s="228"/>
      <c r="D1151" s="228"/>
    </row>
    <row r="1152" spans="1:4" ht="12" customHeight="1">
      <c r="A1152" s="228"/>
      <c r="B1152" s="307" t="s">
        <v>655</v>
      </c>
      <c r="C1152" s="228"/>
      <c r="D1152" s="228"/>
    </row>
    <row r="1153" spans="1:4" ht="12" customHeight="1">
      <c r="A1153" s="254"/>
      <c r="B1153" s="307" t="s">
        <v>656</v>
      </c>
      <c r="C1153" s="254"/>
      <c r="D1153" s="254"/>
    </row>
    <row r="1154" spans="1:4" ht="25.5" customHeight="1">
      <c r="A1154" s="228"/>
      <c r="B1154" s="462" t="s">
        <v>1055</v>
      </c>
      <c r="C1154" s="461"/>
      <c r="D1154" s="410"/>
    </row>
    <row r="1155" spans="1:4" ht="12.75" customHeight="1">
      <c r="A1155" s="228"/>
      <c r="B1155" s="306" t="s">
        <v>657</v>
      </c>
      <c r="C1155" s="227">
        <v>183221</v>
      </c>
      <c r="D1155" s="248">
        <v>91610.48</v>
      </c>
    </row>
    <row r="1156" spans="1:4" ht="12" customHeight="1">
      <c r="A1156" s="228"/>
      <c r="B1156" s="307" t="s">
        <v>658</v>
      </c>
      <c r="C1156" s="228"/>
      <c r="D1156" s="228"/>
    </row>
    <row r="1157" spans="1:4" ht="12" customHeight="1">
      <c r="A1157" s="254"/>
      <c r="B1157" s="308" t="s">
        <v>659</v>
      </c>
      <c r="C1157" s="229"/>
      <c r="D1157" s="229"/>
    </row>
    <row r="1158" spans="1:4" ht="24" customHeight="1">
      <c r="A1158" s="228"/>
      <c r="B1158" s="462" t="s">
        <v>988</v>
      </c>
      <c r="C1158" s="461"/>
      <c r="D1158" s="410"/>
    </row>
    <row r="1159" spans="1:4" ht="13.5" customHeight="1">
      <c r="A1159" s="228"/>
      <c r="B1159" s="312" t="s">
        <v>660</v>
      </c>
      <c r="C1159" s="313">
        <v>24000</v>
      </c>
      <c r="D1159" s="313">
        <v>7787.06</v>
      </c>
    </row>
    <row r="1160" spans="1:4" ht="12.75" customHeight="1">
      <c r="A1160" s="228"/>
      <c r="B1160" s="304" t="s">
        <v>9</v>
      </c>
      <c r="C1160" s="281">
        <v>3000</v>
      </c>
      <c r="D1160" s="359">
        <v>36.480000000000004</v>
      </c>
    </row>
    <row r="1161" spans="1:4" ht="12.75" customHeight="1">
      <c r="A1161" s="228"/>
      <c r="B1161" s="462" t="s">
        <v>989</v>
      </c>
      <c r="C1161" s="461"/>
      <c r="D1161" s="411"/>
    </row>
    <row r="1162" spans="1:4" ht="12.75" customHeight="1">
      <c r="A1162" s="228"/>
      <c r="B1162" s="305" t="s">
        <v>8</v>
      </c>
      <c r="C1162" s="256">
        <v>21000</v>
      </c>
      <c r="D1162" s="344">
        <v>7750.58</v>
      </c>
    </row>
    <row r="1163" spans="1:4" ht="12.75" customHeight="1">
      <c r="A1163" s="228"/>
      <c r="B1163" s="462" t="s">
        <v>1056</v>
      </c>
      <c r="C1163" s="461"/>
      <c r="D1163" s="341"/>
    </row>
    <row r="1164" spans="1:4" ht="12" customHeight="1">
      <c r="A1164" s="228"/>
      <c r="B1164" s="312" t="s">
        <v>491</v>
      </c>
      <c r="C1164" s="313">
        <v>149000</v>
      </c>
      <c r="D1164" s="299">
        <v>78035.71</v>
      </c>
    </row>
    <row r="1165" spans="1:4" ht="12.75" customHeight="1">
      <c r="A1165" s="228"/>
      <c r="B1165" s="303" t="s">
        <v>523</v>
      </c>
      <c r="C1165" s="253">
        <v>3000</v>
      </c>
      <c r="D1165" s="219">
        <v>0</v>
      </c>
    </row>
    <row r="1166" spans="1:4" ht="12.75" customHeight="1">
      <c r="A1166" s="228"/>
      <c r="B1166" s="462" t="s">
        <v>801</v>
      </c>
      <c r="C1166" s="461"/>
      <c r="D1166" s="341"/>
    </row>
    <row r="1167" spans="1:4" ht="12.75" customHeight="1">
      <c r="A1167" s="228"/>
      <c r="B1167" s="304" t="s">
        <v>9</v>
      </c>
      <c r="C1167" s="223">
        <v>80000</v>
      </c>
      <c r="D1167" s="223">
        <v>51158.4</v>
      </c>
    </row>
    <row r="1168" spans="1:4" ht="24" customHeight="1">
      <c r="A1168" s="228"/>
      <c r="B1168" s="462" t="s">
        <v>802</v>
      </c>
      <c r="C1168" s="461"/>
      <c r="D1168" s="379">
        <v>48894</v>
      </c>
    </row>
    <row r="1169" spans="1:4" ht="12.75" customHeight="1">
      <c r="A1169" s="228"/>
      <c r="B1169" s="462" t="s">
        <v>1057</v>
      </c>
      <c r="C1169" s="461"/>
      <c r="D1169" s="379">
        <v>1000</v>
      </c>
    </row>
    <row r="1170" spans="1:4" ht="12.75" customHeight="1">
      <c r="A1170" s="228"/>
      <c r="B1170" s="462" t="s">
        <v>990</v>
      </c>
      <c r="C1170" s="461"/>
      <c r="D1170" s="379">
        <v>1264.4</v>
      </c>
    </row>
    <row r="1171" spans="1:4" ht="12.75" customHeight="1">
      <c r="A1171" s="228"/>
      <c r="B1171" s="322" t="s">
        <v>17</v>
      </c>
      <c r="C1171" s="339">
        <v>6000</v>
      </c>
      <c r="D1171" s="339">
        <v>1604.93</v>
      </c>
    </row>
    <row r="1172" spans="1:4" ht="12.75" customHeight="1">
      <c r="A1172" s="228"/>
      <c r="B1172" s="304" t="s">
        <v>14</v>
      </c>
      <c r="C1172" s="223">
        <v>10000</v>
      </c>
      <c r="D1172" s="311">
        <v>901.78</v>
      </c>
    </row>
    <row r="1173" spans="1:4" ht="12.75" customHeight="1">
      <c r="A1173" s="228"/>
      <c r="B1173" s="462" t="s">
        <v>991</v>
      </c>
      <c r="C1173" s="461"/>
      <c r="D1173" s="350"/>
    </row>
    <row r="1174" spans="1:4" ht="12.75" customHeight="1">
      <c r="A1174" s="228"/>
      <c r="B1174" s="305" t="s">
        <v>8</v>
      </c>
      <c r="C1174" s="256">
        <v>50000</v>
      </c>
      <c r="D1174" s="256">
        <v>24370.600000000002</v>
      </c>
    </row>
    <row r="1175" spans="1:4" ht="12.75" customHeight="1">
      <c r="A1175" s="228"/>
      <c r="B1175" s="462" t="s">
        <v>1058</v>
      </c>
      <c r="C1175" s="461"/>
      <c r="D1175" s="379">
        <v>22475.31</v>
      </c>
    </row>
    <row r="1176" spans="1:4" ht="12.75" customHeight="1">
      <c r="A1176" s="228"/>
      <c r="B1176" s="462" t="s">
        <v>1059</v>
      </c>
      <c r="C1176" s="461"/>
      <c r="D1176" s="379">
        <v>1895.29</v>
      </c>
    </row>
    <row r="1177" spans="1:4" ht="12.75" customHeight="1">
      <c r="A1177" s="228"/>
      <c r="B1177" s="312" t="s">
        <v>661</v>
      </c>
      <c r="C1177" s="313">
        <v>426090</v>
      </c>
      <c r="D1177" s="313">
        <v>241198.41</v>
      </c>
    </row>
    <row r="1178" spans="1:4" ht="12.75" customHeight="1">
      <c r="A1178" s="228"/>
      <c r="B1178" s="303" t="s">
        <v>9</v>
      </c>
      <c r="C1178" s="253">
        <v>5000</v>
      </c>
      <c r="D1178" s="219">
        <v>0</v>
      </c>
    </row>
    <row r="1179" spans="1:4" ht="12.75" customHeight="1">
      <c r="A1179" s="228"/>
      <c r="B1179" s="462" t="s">
        <v>803</v>
      </c>
      <c r="C1179" s="461"/>
      <c r="D1179" s="379"/>
    </row>
    <row r="1180" spans="1:4" ht="12.75" customHeight="1">
      <c r="A1180" s="228"/>
      <c r="B1180" s="303" t="s">
        <v>17</v>
      </c>
      <c r="C1180" s="275">
        <v>155090</v>
      </c>
      <c r="D1180" s="275">
        <v>114846.54000000001</v>
      </c>
    </row>
    <row r="1181" spans="1:4" ht="12.75" customHeight="1">
      <c r="A1181" s="228"/>
      <c r="B1181" s="303" t="s">
        <v>14</v>
      </c>
      <c r="C1181" s="275">
        <v>250000</v>
      </c>
      <c r="D1181" s="275">
        <v>114066.87</v>
      </c>
    </row>
    <row r="1182" spans="1:4" ht="12.75" customHeight="1">
      <c r="A1182" s="228"/>
      <c r="B1182" s="462" t="s">
        <v>804</v>
      </c>
      <c r="C1182" s="461"/>
      <c r="D1182" s="379"/>
    </row>
    <row r="1183" spans="1:4" ht="12.75" customHeight="1">
      <c r="A1183" s="228"/>
      <c r="B1183" s="304" t="s">
        <v>8</v>
      </c>
      <c r="C1183" s="223">
        <v>16000</v>
      </c>
      <c r="D1183" s="223">
        <v>12285</v>
      </c>
    </row>
    <row r="1184" spans="1:4" ht="12.75" customHeight="1">
      <c r="A1184" s="228"/>
      <c r="B1184" s="463" t="s">
        <v>992</v>
      </c>
      <c r="C1184" s="464"/>
      <c r="D1184" s="379">
        <v>390</v>
      </c>
    </row>
    <row r="1185" spans="1:4" ht="12.75" customHeight="1">
      <c r="A1185" s="228"/>
      <c r="B1185" s="463" t="s">
        <v>993</v>
      </c>
      <c r="C1185" s="464"/>
      <c r="D1185" s="379">
        <v>11895</v>
      </c>
    </row>
    <row r="1186" spans="1:4" ht="12.75" customHeight="1">
      <c r="A1186" s="228"/>
      <c r="B1186" s="312" t="s">
        <v>361</v>
      </c>
      <c r="C1186" s="299">
        <v>15000</v>
      </c>
      <c r="D1186" s="252">
        <v>4712.1</v>
      </c>
    </row>
    <row r="1187" spans="1:4" ht="12.75" customHeight="1">
      <c r="A1187" s="228"/>
      <c r="B1187" s="303" t="s">
        <v>523</v>
      </c>
      <c r="C1187" s="253">
        <v>1000</v>
      </c>
      <c r="D1187" s="219">
        <v>0</v>
      </c>
    </row>
    <row r="1188" spans="1:4" ht="12.75" customHeight="1">
      <c r="A1188" s="228"/>
      <c r="B1188" s="462" t="s">
        <v>801</v>
      </c>
      <c r="C1188" s="461"/>
      <c r="D1188" s="341"/>
    </row>
    <row r="1189" spans="1:4" ht="12.75" customHeight="1">
      <c r="A1189" s="228"/>
      <c r="B1189" s="304" t="s">
        <v>9</v>
      </c>
      <c r="C1189" s="281">
        <v>3300</v>
      </c>
      <c r="D1189" s="311">
        <v>860.1</v>
      </c>
    </row>
    <row r="1190" spans="1:4" ht="12.75" customHeight="1">
      <c r="A1190" s="228"/>
      <c r="B1190" s="463" t="s">
        <v>662</v>
      </c>
      <c r="C1190" s="464"/>
      <c r="D1190" s="350"/>
    </row>
    <row r="1191" spans="1:4" ht="12.75" customHeight="1">
      <c r="A1191" s="228"/>
      <c r="B1191" s="305" t="s">
        <v>8</v>
      </c>
      <c r="C1191" s="256">
        <v>10700</v>
      </c>
      <c r="D1191" s="344">
        <v>3852</v>
      </c>
    </row>
    <row r="1192" spans="1:4" ht="12.75" customHeight="1">
      <c r="A1192" s="315"/>
      <c r="B1192" s="463" t="s">
        <v>1060</v>
      </c>
      <c r="C1192" s="464"/>
      <c r="D1192" s="349"/>
    </row>
    <row r="1193" spans="1:4" ht="12.75" customHeight="1">
      <c r="A1193" s="318">
        <v>921</v>
      </c>
      <c r="B1193" s="230" t="s">
        <v>495</v>
      </c>
      <c r="C1193" s="367">
        <v>806565</v>
      </c>
      <c r="D1193" s="367">
        <v>350660.73</v>
      </c>
    </row>
    <row r="1194" spans="1:4" ht="12.75" customHeight="1">
      <c r="A1194" s="310"/>
      <c r="B1194" s="316" t="s">
        <v>663</v>
      </c>
      <c r="C1194" s="233">
        <v>1000</v>
      </c>
      <c r="D1194" s="233">
        <v>1000</v>
      </c>
    </row>
    <row r="1195" spans="1:4" ht="12.75" customHeight="1">
      <c r="A1195" s="228"/>
      <c r="B1195" s="306" t="s">
        <v>826</v>
      </c>
      <c r="C1195" s="234">
        <v>1000</v>
      </c>
      <c r="D1195" s="234">
        <v>1000</v>
      </c>
    </row>
    <row r="1196" spans="1:4" ht="12" customHeight="1">
      <c r="A1196" s="228"/>
      <c r="B1196" s="307" t="s">
        <v>832</v>
      </c>
      <c r="C1196" s="228"/>
      <c r="D1196" s="228"/>
    </row>
    <row r="1197" spans="1:4" ht="12.75" customHeight="1">
      <c r="A1197" s="228"/>
      <c r="B1197" s="463" t="s">
        <v>994</v>
      </c>
      <c r="C1197" s="464"/>
      <c r="D1197" s="349"/>
    </row>
    <row r="1198" spans="1:4" ht="12.75" customHeight="1">
      <c r="A1198" s="228"/>
      <c r="B1198" s="312" t="s">
        <v>496</v>
      </c>
      <c r="C1198" s="313">
        <v>285767</v>
      </c>
      <c r="D1198" s="313">
        <v>110894.73</v>
      </c>
    </row>
    <row r="1199" spans="1:4" ht="12.75" customHeight="1">
      <c r="A1199" s="228"/>
      <c r="B1199" s="303" t="s">
        <v>11</v>
      </c>
      <c r="C1199" s="253">
        <v>3625</v>
      </c>
      <c r="D1199" s="253">
        <v>1268.3600000000001</v>
      </c>
    </row>
    <row r="1200" spans="1:4" ht="12.75" customHeight="1">
      <c r="A1200" s="228"/>
      <c r="B1200" s="303" t="s">
        <v>523</v>
      </c>
      <c r="C1200" s="258">
        <v>32000</v>
      </c>
      <c r="D1200" s="258">
        <v>14079.6</v>
      </c>
    </row>
    <row r="1201" spans="1:4" ht="12.75" customHeight="1">
      <c r="A1201" s="228"/>
      <c r="B1201" s="463" t="s">
        <v>805</v>
      </c>
      <c r="C1201" s="464"/>
      <c r="D1201" s="349"/>
    </row>
    <row r="1202" spans="1:4" ht="12.75" customHeight="1">
      <c r="A1202" s="228"/>
      <c r="B1202" s="304" t="s">
        <v>9</v>
      </c>
      <c r="C1202" s="223">
        <v>43000</v>
      </c>
      <c r="D1202" s="223">
        <v>29777.62</v>
      </c>
    </row>
    <row r="1203" spans="1:4" ht="12.75" customHeight="1">
      <c r="A1203" s="228"/>
      <c r="B1203" s="462" t="s">
        <v>995</v>
      </c>
      <c r="C1203" s="461"/>
      <c r="D1203" s="379">
        <v>1179.6</v>
      </c>
    </row>
    <row r="1204" spans="1:4" ht="12.75" customHeight="1">
      <c r="A1204" s="228"/>
      <c r="B1204" s="462" t="s">
        <v>996</v>
      </c>
      <c r="C1204" s="461"/>
      <c r="D1204" s="379">
        <v>17485.04</v>
      </c>
    </row>
    <row r="1205" spans="1:4" ht="12.75" customHeight="1">
      <c r="A1205" s="228"/>
      <c r="B1205" s="462" t="s">
        <v>997</v>
      </c>
      <c r="C1205" s="461"/>
      <c r="D1205" s="379">
        <v>1019</v>
      </c>
    </row>
    <row r="1206" spans="1:4" ht="12.75" customHeight="1">
      <c r="A1206" s="228"/>
      <c r="B1206" s="462" t="s">
        <v>998</v>
      </c>
      <c r="C1206" s="461"/>
      <c r="D1206" s="379">
        <v>4879.8</v>
      </c>
    </row>
    <row r="1207" spans="1:4" ht="24.75" customHeight="1">
      <c r="A1207" s="228"/>
      <c r="B1207" s="462" t="s">
        <v>999</v>
      </c>
      <c r="C1207" s="461"/>
      <c r="D1207" s="379">
        <v>5214.18</v>
      </c>
    </row>
    <row r="1208" spans="1:4" ht="12.75" customHeight="1">
      <c r="A1208" s="228"/>
      <c r="B1208" s="322" t="s">
        <v>17</v>
      </c>
      <c r="C1208" s="336">
        <v>35000</v>
      </c>
      <c r="D1208" s="336">
        <v>19324.82</v>
      </c>
    </row>
    <row r="1209" spans="1:4" ht="12.75" customHeight="1">
      <c r="A1209" s="228"/>
      <c r="B1209" s="304" t="s">
        <v>14</v>
      </c>
      <c r="C1209" s="282">
        <v>115200</v>
      </c>
      <c r="D1209" s="223">
        <v>30217.13</v>
      </c>
    </row>
    <row r="1210" spans="1:4" ht="12.75" customHeight="1">
      <c r="A1210" s="228"/>
      <c r="B1210" s="462" t="s">
        <v>1000</v>
      </c>
      <c r="C1210" s="461"/>
      <c r="D1210" s="379">
        <v>1159.47</v>
      </c>
    </row>
    <row r="1211" spans="1:4" ht="25.5" customHeight="1">
      <c r="A1211" s="228"/>
      <c r="B1211" s="462" t="s">
        <v>1001</v>
      </c>
      <c r="C1211" s="461"/>
      <c r="D1211" s="379">
        <v>14523.05</v>
      </c>
    </row>
    <row r="1212" spans="1:4" ht="12.75" customHeight="1">
      <c r="A1212" s="228"/>
      <c r="B1212" s="462" t="s">
        <v>1002</v>
      </c>
      <c r="C1212" s="461"/>
      <c r="D1212" s="379">
        <v>5465.6</v>
      </c>
    </row>
    <row r="1213" spans="1:4" ht="12.75" customHeight="1">
      <c r="A1213" s="228"/>
      <c r="B1213" s="462" t="s">
        <v>1003</v>
      </c>
      <c r="C1213" s="461"/>
      <c r="D1213" s="379">
        <v>948.2</v>
      </c>
    </row>
    <row r="1214" spans="1:4" ht="12.75" customHeight="1">
      <c r="A1214" s="228"/>
      <c r="B1214" s="462" t="s">
        <v>1004</v>
      </c>
      <c r="C1214" s="461"/>
      <c r="D1214" s="379">
        <v>1555.5</v>
      </c>
    </row>
    <row r="1215" spans="1:4" ht="12.75" customHeight="1">
      <c r="A1215" s="228"/>
      <c r="B1215" s="462" t="s">
        <v>1005</v>
      </c>
      <c r="C1215" s="461"/>
      <c r="D1215" s="379">
        <v>1194.87</v>
      </c>
    </row>
    <row r="1216" spans="1:4" ht="12.75" customHeight="1">
      <c r="A1216" s="228"/>
      <c r="B1216" s="462" t="s">
        <v>1006</v>
      </c>
      <c r="C1216" s="461"/>
      <c r="D1216" s="379">
        <v>3021.94</v>
      </c>
    </row>
    <row r="1217" spans="1:4" ht="12.75" customHeight="1">
      <c r="A1217" s="228"/>
      <c r="B1217" s="462" t="s">
        <v>1007</v>
      </c>
      <c r="C1217" s="461"/>
      <c r="D1217" s="379">
        <v>2348.5</v>
      </c>
    </row>
    <row r="1218" spans="1:4" ht="12.75" customHeight="1">
      <c r="A1218" s="228"/>
      <c r="B1218" s="305" t="s">
        <v>8</v>
      </c>
      <c r="C1218" s="256">
        <v>34190</v>
      </c>
      <c r="D1218" s="344">
        <v>6061.03</v>
      </c>
    </row>
    <row r="1219" spans="1:4" ht="12.75" customHeight="1">
      <c r="A1219" s="228"/>
      <c r="B1219" s="462" t="s">
        <v>1008</v>
      </c>
      <c r="C1219" s="461"/>
      <c r="D1219" s="349">
        <v>2431.9</v>
      </c>
    </row>
    <row r="1220" spans="1:4" ht="12.75" customHeight="1">
      <c r="A1220" s="228"/>
      <c r="B1220" s="462" t="s">
        <v>1009</v>
      </c>
      <c r="C1220" s="461"/>
      <c r="D1220" s="349">
        <v>459.4</v>
      </c>
    </row>
    <row r="1221" spans="1:4" ht="12.75" customHeight="1">
      <c r="A1221" s="228"/>
      <c r="B1221" s="462" t="s">
        <v>1010</v>
      </c>
      <c r="C1221" s="461"/>
      <c r="D1221" s="349">
        <v>602.06</v>
      </c>
    </row>
    <row r="1222" spans="1:4" ht="12.75" customHeight="1">
      <c r="A1222" s="228"/>
      <c r="B1222" s="462" t="s">
        <v>1011</v>
      </c>
      <c r="C1222" s="461"/>
      <c r="D1222" s="349">
        <v>1493.59</v>
      </c>
    </row>
    <row r="1223" spans="1:4" ht="12.75" customHeight="1">
      <c r="A1223" s="228"/>
      <c r="B1223" s="462" t="s">
        <v>1012</v>
      </c>
      <c r="C1223" s="461"/>
      <c r="D1223" s="349">
        <v>1074.08</v>
      </c>
    </row>
    <row r="1224" spans="1:4" ht="12.75" customHeight="1">
      <c r="A1224" s="228"/>
      <c r="B1224" s="305" t="s">
        <v>823</v>
      </c>
      <c r="C1224" s="371">
        <v>800</v>
      </c>
      <c r="D1224" s="371">
        <v>256.2</v>
      </c>
    </row>
    <row r="1225" spans="1:4" ht="12.75" customHeight="1">
      <c r="A1225" s="228"/>
      <c r="B1225" s="303" t="s">
        <v>520</v>
      </c>
      <c r="C1225" s="253">
        <v>3152</v>
      </c>
      <c r="D1225" s="253">
        <v>1138.17</v>
      </c>
    </row>
    <row r="1226" spans="1:4" ht="12.75" customHeight="1">
      <c r="A1226" s="228"/>
      <c r="B1226" s="303" t="s">
        <v>514</v>
      </c>
      <c r="C1226" s="258">
        <v>10000</v>
      </c>
      <c r="D1226" s="219">
        <v>0</v>
      </c>
    </row>
    <row r="1227" spans="1:4" ht="12.75" customHeight="1">
      <c r="A1227" s="228"/>
      <c r="B1227" s="304" t="s">
        <v>529</v>
      </c>
      <c r="C1227" s="281">
        <v>8800</v>
      </c>
      <c r="D1227" s="281">
        <v>8771.800000000001</v>
      </c>
    </row>
    <row r="1228" spans="1:4" ht="12.75" customHeight="1">
      <c r="A1228" s="228"/>
      <c r="B1228" s="462" t="s">
        <v>1013</v>
      </c>
      <c r="C1228" s="461"/>
      <c r="D1228" s="349"/>
    </row>
    <row r="1229" spans="1:4" ht="12.75" customHeight="1">
      <c r="A1229" s="228"/>
      <c r="B1229" s="312" t="s">
        <v>664</v>
      </c>
      <c r="C1229" s="313">
        <v>315602</v>
      </c>
      <c r="D1229" s="313">
        <v>157800</v>
      </c>
    </row>
    <row r="1230" spans="1:4" ht="12.75" customHeight="1">
      <c r="A1230" s="228"/>
      <c r="B1230" s="304" t="s">
        <v>665</v>
      </c>
      <c r="C1230" s="282">
        <v>314580</v>
      </c>
      <c r="D1230" s="282">
        <v>157290</v>
      </c>
    </row>
    <row r="1231" spans="1:4" ht="12" customHeight="1">
      <c r="A1231" s="228"/>
      <c r="B1231" s="322" t="s">
        <v>666</v>
      </c>
      <c r="C1231" s="242"/>
      <c r="D1231" s="242"/>
    </row>
    <row r="1232" spans="1:4" ht="12.75" customHeight="1">
      <c r="A1232" s="228"/>
      <c r="B1232" s="303" t="s">
        <v>520</v>
      </c>
      <c r="C1232" s="253">
        <v>1022</v>
      </c>
      <c r="D1232" s="220">
        <v>510</v>
      </c>
    </row>
    <row r="1233" spans="1:4" ht="12.75" customHeight="1">
      <c r="A1233" s="228"/>
      <c r="B1233" s="302" t="s">
        <v>667</v>
      </c>
      <c r="C1233" s="221">
        <v>169196</v>
      </c>
      <c r="D1233" s="240">
        <v>80966</v>
      </c>
    </row>
    <row r="1234" spans="1:4" ht="12.75" customHeight="1">
      <c r="A1234" s="228"/>
      <c r="B1234" s="304" t="s">
        <v>665</v>
      </c>
      <c r="C1234" s="282">
        <v>168845</v>
      </c>
      <c r="D1234" s="223">
        <v>80790</v>
      </c>
    </row>
    <row r="1235" spans="1:4" ht="12" customHeight="1">
      <c r="A1235" s="228"/>
      <c r="B1235" s="322" t="s">
        <v>666</v>
      </c>
      <c r="C1235" s="242"/>
      <c r="D1235" s="242"/>
    </row>
    <row r="1236" spans="1:4" ht="12.75" customHeight="1">
      <c r="A1236" s="228"/>
      <c r="B1236" s="303" t="s">
        <v>520</v>
      </c>
      <c r="C1236" s="220">
        <v>351</v>
      </c>
      <c r="D1236" s="220">
        <v>176</v>
      </c>
    </row>
    <row r="1237" spans="1:4" ht="12.75" customHeight="1">
      <c r="A1237" s="228"/>
      <c r="B1237" s="316" t="s">
        <v>668</v>
      </c>
      <c r="C1237" s="246">
        <v>25000</v>
      </c>
      <c r="D1237" s="247">
        <v>0</v>
      </c>
    </row>
    <row r="1238" spans="1:4" ht="12.75" customHeight="1">
      <c r="A1238" s="228"/>
      <c r="B1238" s="306" t="s">
        <v>669</v>
      </c>
      <c r="C1238" s="234">
        <v>5000</v>
      </c>
      <c r="D1238" s="249">
        <v>0</v>
      </c>
    </row>
    <row r="1239" spans="1:4" ht="12" customHeight="1">
      <c r="A1239" s="228"/>
      <c r="B1239" s="307" t="s">
        <v>670</v>
      </c>
      <c r="C1239" s="228"/>
      <c r="D1239" s="228"/>
    </row>
    <row r="1240" spans="1:4" ht="12" customHeight="1">
      <c r="A1240" s="254"/>
      <c r="B1240" s="307" t="s">
        <v>671</v>
      </c>
      <c r="C1240" s="254"/>
      <c r="D1240" s="254"/>
    </row>
    <row r="1241" spans="1:4" ht="12.75" customHeight="1">
      <c r="A1241" s="228"/>
      <c r="B1241" s="462" t="s">
        <v>806</v>
      </c>
      <c r="C1241" s="461"/>
      <c r="D1241" s="349"/>
    </row>
    <row r="1242" spans="1:4" ht="12.75" customHeight="1">
      <c r="A1242" s="228"/>
      <c r="B1242" s="306" t="s">
        <v>833</v>
      </c>
      <c r="C1242" s="248">
        <v>20000</v>
      </c>
      <c r="D1242" s="249">
        <v>0</v>
      </c>
    </row>
    <row r="1243" spans="1:4" ht="12" customHeight="1">
      <c r="A1243" s="228"/>
      <c r="B1243" s="307" t="s">
        <v>834</v>
      </c>
      <c r="C1243" s="228"/>
      <c r="D1243" s="228"/>
    </row>
    <row r="1244" spans="1:4" ht="12" customHeight="1">
      <c r="A1244" s="228"/>
      <c r="B1244" s="307" t="s">
        <v>835</v>
      </c>
      <c r="C1244" s="228"/>
      <c r="D1244" s="228"/>
    </row>
    <row r="1245" spans="1:4" ht="25.5" customHeight="1">
      <c r="A1245" s="228"/>
      <c r="B1245" s="462" t="s">
        <v>807</v>
      </c>
      <c r="C1245" s="461"/>
      <c r="D1245" s="349"/>
    </row>
    <row r="1246" spans="1:4" ht="12.75" customHeight="1">
      <c r="A1246" s="228"/>
      <c r="B1246" s="302" t="s">
        <v>361</v>
      </c>
      <c r="C1246" s="240">
        <v>10000</v>
      </c>
      <c r="D1246" s="216"/>
    </row>
    <row r="1247" spans="1:4" ht="12.75" customHeight="1">
      <c r="A1247" s="228"/>
      <c r="B1247" s="303" t="s">
        <v>8</v>
      </c>
      <c r="C1247" s="258">
        <v>10000</v>
      </c>
      <c r="D1247" s="219">
        <v>0</v>
      </c>
    </row>
    <row r="1248" spans="1:4" ht="22.5" customHeight="1">
      <c r="A1248" s="315"/>
      <c r="B1248" s="462" t="s">
        <v>838</v>
      </c>
      <c r="C1248" s="461"/>
      <c r="D1248" s="349"/>
    </row>
    <row r="1249" spans="1:4" ht="12.75" customHeight="1">
      <c r="A1249" s="321">
        <v>926</v>
      </c>
      <c r="B1249" s="212" t="s">
        <v>497</v>
      </c>
      <c r="C1249" s="213">
        <v>193823</v>
      </c>
      <c r="D1249" s="244">
        <v>67262.37</v>
      </c>
    </row>
    <row r="1250" spans="1:4" ht="12.75" customHeight="1">
      <c r="A1250" s="214"/>
      <c r="B1250" s="215" t="s">
        <v>672</v>
      </c>
      <c r="C1250" s="240">
        <v>73006</v>
      </c>
      <c r="D1250" s="240">
        <v>15393.710000000001</v>
      </c>
    </row>
    <row r="1251" spans="1:4" ht="12.75" customHeight="1">
      <c r="A1251" s="214"/>
      <c r="B1251" s="222" t="s">
        <v>9</v>
      </c>
      <c r="C1251" s="281">
        <v>4000</v>
      </c>
      <c r="D1251" s="281">
        <v>1875.5900000000001</v>
      </c>
    </row>
    <row r="1252" spans="1:4" ht="13.5" customHeight="1">
      <c r="A1252" s="214"/>
      <c r="B1252" s="460" t="s">
        <v>1014</v>
      </c>
      <c r="C1252" s="461"/>
      <c r="D1252" s="349">
        <v>47.4</v>
      </c>
    </row>
    <row r="1253" spans="1:4" ht="12.75" customHeight="1">
      <c r="A1253" s="214"/>
      <c r="B1253" s="460" t="s">
        <v>808</v>
      </c>
      <c r="C1253" s="461"/>
      <c r="D1253" s="349">
        <v>937</v>
      </c>
    </row>
    <row r="1254" spans="1:4" ht="22.5" customHeight="1">
      <c r="A1254" s="214"/>
      <c r="B1254" s="460" t="s">
        <v>1015</v>
      </c>
      <c r="C1254" s="461"/>
      <c r="D1254" s="349">
        <v>62.26</v>
      </c>
    </row>
    <row r="1255" spans="1:4" ht="24" customHeight="1">
      <c r="A1255" s="214"/>
      <c r="B1255" s="460" t="s">
        <v>809</v>
      </c>
      <c r="C1255" s="461"/>
      <c r="D1255" s="349">
        <v>235.46</v>
      </c>
    </row>
    <row r="1256" spans="1:4" ht="12.75" customHeight="1">
      <c r="A1256" s="214"/>
      <c r="B1256" s="460" t="s">
        <v>1061</v>
      </c>
      <c r="C1256" s="461"/>
      <c r="D1256" s="349">
        <v>374.85</v>
      </c>
    </row>
    <row r="1257" spans="1:4" ht="12.75" customHeight="1">
      <c r="A1257" s="214"/>
      <c r="B1257" s="460" t="s">
        <v>810</v>
      </c>
      <c r="C1257" s="461"/>
      <c r="D1257" s="349">
        <v>218.62</v>
      </c>
    </row>
    <row r="1258" spans="1:4" ht="12.75" customHeight="1">
      <c r="A1258" s="214"/>
      <c r="B1258" s="241" t="s">
        <v>17</v>
      </c>
      <c r="C1258" s="336">
        <v>23300</v>
      </c>
      <c r="D1258" s="339">
        <v>5744.5</v>
      </c>
    </row>
    <row r="1259" spans="1:4" ht="12.75" customHeight="1">
      <c r="A1259" s="214"/>
      <c r="B1259" s="222" t="s">
        <v>14</v>
      </c>
      <c r="C1259" s="223">
        <v>25000</v>
      </c>
      <c r="D1259" s="224">
        <v>0</v>
      </c>
    </row>
    <row r="1260" spans="1:4" ht="24.75" customHeight="1">
      <c r="A1260" s="214"/>
      <c r="B1260" s="460" t="s">
        <v>673</v>
      </c>
      <c r="C1260" s="461"/>
      <c r="D1260" s="351"/>
    </row>
    <row r="1261" spans="1:4" ht="12.75" customHeight="1">
      <c r="A1261" s="214"/>
      <c r="B1261" s="370" t="s">
        <v>8</v>
      </c>
      <c r="C1261" s="256">
        <v>18900</v>
      </c>
      <c r="D1261" s="344">
        <v>7681.610000000001</v>
      </c>
    </row>
    <row r="1262" spans="1:4" ht="12.75" customHeight="1">
      <c r="A1262" s="214"/>
      <c r="B1262" s="460" t="s">
        <v>674</v>
      </c>
      <c r="C1262" s="461"/>
      <c r="D1262" s="349">
        <v>4088.95</v>
      </c>
    </row>
    <row r="1263" spans="1:4" ht="24" customHeight="1">
      <c r="A1263" s="214"/>
      <c r="B1263" s="460" t="s">
        <v>675</v>
      </c>
      <c r="C1263" s="461"/>
      <c r="D1263" s="349">
        <v>458.95</v>
      </c>
    </row>
    <row r="1264" spans="1:4" ht="12.75" customHeight="1">
      <c r="A1264" s="214"/>
      <c r="B1264" s="460" t="s">
        <v>676</v>
      </c>
      <c r="C1264" s="461"/>
      <c r="D1264" s="349">
        <v>474.81</v>
      </c>
    </row>
    <row r="1265" spans="1:4" ht="12.75" customHeight="1">
      <c r="A1265" s="214"/>
      <c r="B1265" s="460" t="s">
        <v>677</v>
      </c>
      <c r="C1265" s="461"/>
      <c r="D1265" s="349">
        <v>2035.78</v>
      </c>
    </row>
    <row r="1266" spans="1:4" ht="23.25" customHeight="1">
      <c r="A1266" s="214"/>
      <c r="B1266" s="460" t="s">
        <v>678</v>
      </c>
      <c r="C1266" s="461"/>
      <c r="D1266" s="349">
        <v>585.6</v>
      </c>
    </row>
    <row r="1267" spans="1:4" ht="12.75" customHeight="1">
      <c r="A1267" s="214"/>
      <c r="B1267" s="460" t="s">
        <v>679</v>
      </c>
      <c r="C1267" s="461"/>
      <c r="D1267" s="349">
        <v>37.52</v>
      </c>
    </row>
    <row r="1268" spans="1:4" ht="12.75" customHeight="1">
      <c r="A1268" s="214"/>
      <c r="B1268" s="241" t="s">
        <v>520</v>
      </c>
      <c r="C1268" s="339">
        <v>1806</v>
      </c>
      <c r="D1268" s="295">
        <v>92.01</v>
      </c>
    </row>
    <row r="1269" spans="1:4" ht="12.75" customHeight="1">
      <c r="A1269" s="214"/>
      <c r="B1269" s="232" t="s">
        <v>498</v>
      </c>
      <c r="C1269" s="279">
        <v>120817</v>
      </c>
      <c r="D1269" s="246">
        <v>51868.66</v>
      </c>
    </row>
    <row r="1270" spans="1:4" ht="12.75" customHeight="1">
      <c r="A1270" s="214"/>
      <c r="B1270" s="452" t="s">
        <v>826</v>
      </c>
      <c r="C1270" s="453">
        <v>60000</v>
      </c>
      <c r="D1270" s="453">
        <v>27500</v>
      </c>
    </row>
    <row r="1271" spans="1:4" ht="45.75" customHeight="1">
      <c r="A1271" s="214"/>
      <c r="B1271" s="460" t="s">
        <v>850</v>
      </c>
      <c r="C1271" s="461"/>
      <c r="D1271" s="349"/>
    </row>
    <row r="1272" spans="1:4" ht="12.75" customHeight="1">
      <c r="A1272" s="214"/>
      <c r="B1272" s="370" t="s">
        <v>10</v>
      </c>
      <c r="C1272" s="256">
        <v>28800</v>
      </c>
      <c r="D1272" s="256">
        <v>10710</v>
      </c>
    </row>
    <row r="1273" spans="1:4" ht="12.75" customHeight="1">
      <c r="A1273" s="214"/>
      <c r="B1273" s="460" t="s">
        <v>849</v>
      </c>
      <c r="C1273" s="462"/>
      <c r="D1273" s="379"/>
    </row>
    <row r="1274" spans="1:4" ht="12.75" customHeight="1">
      <c r="A1274" s="214"/>
      <c r="B1274" s="370" t="s">
        <v>11</v>
      </c>
      <c r="C1274" s="344">
        <v>4400</v>
      </c>
      <c r="D1274" s="344">
        <v>1617.21</v>
      </c>
    </row>
    <row r="1275" spans="1:4" ht="23.25" customHeight="1">
      <c r="A1275" s="214"/>
      <c r="B1275" s="460" t="s">
        <v>680</v>
      </c>
      <c r="C1275" s="461"/>
      <c r="D1275" s="349"/>
    </row>
    <row r="1276" spans="1:4" ht="12.75" customHeight="1">
      <c r="A1276" s="214"/>
      <c r="B1276" s="241" t="s">
        <v>12</v>
      </c>
      <c r="C1276" s="340">
        <v>710</v>
      </c>
      <c r="D1276" s="340">
        <v>262.4</v>
      </c>
    </row>
    <row r="1277" spans="1:4" ht="12.75" customHeight="1">
      <c r="A1277" s="214"/>
      <c r="B1277" s="222" t="s">
        <v>523</v>
      </c>
      <c r="C1277" s="223">
        <v>15000</v>
      </c>
      <c r="D1277" s="223">
        <v>10000</v>
      </c>
    </row>
    <row r="1278" spans="1:4" ht="12" customHeight="1">
      <c r="A1278" s="214"/>
      <c r="B1278" s="460" t="s">
        <v>1016</v>
      </c>
      <c r="C1278" s="461"/>
      <c r="D1278" s="379"/>
    </row>
    <row r="1279" spans="1:4" ht="12.75" customHeight="1">
      <c r="A1279" s="214"/>
      <c r="B1279" s="370" t="s">
        <v>9</v>
      </c>
      <c r="C1279" s="344">
        <v>5470</v>
      </c>
      <c r="D1279" s="371">
        <v>654</v>
      </c>
    </row>
    <row r="1280" spans="1:4" ht="25.5" customHeight="1">
      <c r="A1280" s="214"/>
      <c r="B1280" s="460" t="s">
        <v>681</v>
      </c>
      <c r="C1280" s="461"/>
      <c r="D1280" s="350">
        <v>300</v>
      </c>
    </row>
    <row r="1281" spans="1:4" ht="13.5" customHeight="1">
      <c r="A1281" s="214"/>
      <c r="B1281" s="460" t="s">
        <v>1017</v>
      </c>
      <c r="C1281" s="461"/>
      <c r="D1281" s="350">
        <v>150</v>
      </c>
    </row>
    <row r="1282" spans="1:4" ht="22.5" customHeight="1">
      <c r="A1282" s="214"/>
      <c r="B1282" s="460" t="s">
        <v>851</v>
      </c>
      <c r="C1282" s="461"/>
      <c r="D1282" s="350">
        <v>45</v>
      </c>
    </row>
    <row r="1283" spans="1:4" ht="24" customHeight="1">
      <c r="A1283" s="214"/>
      <c r="B1283" s="460" t="s">
        <v>682</v>
      </c>
      <c r="C1283" s="461"/>
      <c r="D1283" s="350">
        <v>159</v>
      </c>
    </row>
    <row r="1284" spans="1:4" ht="12.75" customHeight="1">
      <c r="A1284" s="214"/>
      <c r="B1284" s="241" t="s">
        <v>15</v>
      </c>
      <c r="C1284" s="295">
        <v>30</v>
      </c>
      <c r="D1284" s="295">
        <v>30</v>
      </c>
    </row>
    <row r="1285" spans="1:4" ht="12.75" customHeight="1">
      <c r="A1285" s="214"/>
      <c r="B1285" s="222" t="s">
        <v>8</v>
      </c>
      <c r="C1285" s="281">
        <v>5260</v>
      </c>
      <c r="D1285" s="311">
        <v>414.8</v>
      </c>
    </row>
    <row r="1286" spans="1:4" ht="21" customHeight="1">
      <c r="A1286" s="214"/>
      <c r="B1286" s="460" t="s">
        <v>683</v>
      </c>
      <c r="C1286" s="461"/>
      <c r="D1286" s="350"/>
    </row>
    <row r="1287" spans="1:4" ht="12.75" customHeight="1">
      <c r="A1287" s="214"/>
      <c r="B1287" s="370" t="s">
        <v>520</v>
      </c>
      <c r="C1287" s="371">
        <v>240</v>
      </c>
      <c r="D1287" s="348">
        <v>0</v>
      </c>
    </row>
    <row r="1288" spans="1:4" ht="12.75" customHeight="1">
      <c r="A1288" s="214"/>
      <c r="B1288" s="460" t="s">
        <v>552</v>
      </c>
      <c r="C1288" s="461"/>
      <c r="D1288" s="351">
        <v>0</v>
      </c>
    </row>
    <row r="1289" spans="1:4" ht="12.75" customHeight="1">
      <c r="A1289" s="214"/>
      <c r="B1289" s="241" t="s">
        <v>16</v>
      </c>
      <c r="C1289" s="340">
        <v>907</v>
      </c>
      <c r="D1289" s="340">
        <v>680.25</v>
      </c>
    </row>
    <row r="1290" spans="1:4" ht="11.25" customHeight="1">
      <c r="A1290"/>
      <c r="B1290" s="71" t="s">
        <v>190</v>
      </c>
      <c r="C1290" s="377">
        <f>SUM(C1249,C1193,C1144,C1117,C998,C952,C948,C671,C667,C661,C640,C572,C535,C434,C422,C407,C367,C360,C355,C316)</f>
        <v>20600492</v>
      </c>
      <c r="D1290" s="377">
        <f>SUM(D1249,D1193,D1144,D1117,D998,D952,D948,D671,D667,D661,D640,D572,D535,D434,D422,D407,D367,D360,D355,D316)</f>
        <v>8361170.429999999</v>
      </c>
    </row>
    <row r="1291" spans="2:4" ht="90.75" customHeight="1">
      <c r="B1291" s="509" t="s">
        <v>852</v>
      </c>
      <c r="C1291" s="509"/>
      <c r="D1291" s="509"/>
    </row>
    <row r="1292" ht="12.75">
      <c r="C1292" s="15"/>
    </row>
    <row r="1293" spans="1:4" ht="14.25" customHeight="1">
      <c r="A1293" s="19"/>
      <c r="B1293" s="129" t="s">
        <v>21</v>
      </c>
      <c r="C1293" s="20"/>
      <c r="D1293" s="21"/>
    </row>
    <row r="1294" spans="1:4" ht="12.75">
      <c r="A1294" s="47" t="s">
        <v>156</v>
      </c>
      <c r="B1294" s="3"/>
      <c r="C1294" s="22"/>
      <c r="D1294" s="4"/>
    </row>
    <row r="1295" spans="1:4" ht="12.75">
      <c r="A1295" s="3" t="s">
        <v>224</v>
      </c>
      <c r="C1295" s="22"/>
      <c r="D1295" s="4"/>
    </row>
    <row r="1296" spans="1:4" ht="12.75">
      <c r="A1296" s="76" t="s">
        <v>163</v>
      </c>
      <c r="B1296" s="77" t="s">
        <v>165</v>
      </c>
      <c r="C1296" s="78" t="s">
        <v>225</v>
      </c>
      <c r="D1296" s="4"/>
    </row>
    <row r="1297" spans="1:4" ht="12.75">
      <c r="A1297" s="5"/>
      <c r="B1297" s="3" t="s">
        <v>164</v>
      </c>
      <c r="C1297" s="136" t="s">
        <v>226</v>
      </c>
      <c r="D1297" s="4"/>
    </row>
    <row r="1298" spans="1:4" ht="12.75">
      <c r="A1298" s="3" t="s">
        <v>227</v>
      </c>
      <c r="C1298" s="22"/>
      <c r="D1298" s="4"/>
    </row>
    <row r="1299" spans="1:4" ht="12.75">
      <c r="A1299" s="5"/>
      <c r="B1299" s="3" t="s">
        <v>22</v>
      </c>
      <c r="C1299" s="22" t="s">
        <v>228</v>
      </c>
      <c r="D1299" s="4"/>
    </row>
    <row r="1300" spans="1:4" ht="12.75">
      <c r="A1300" s="5"/>
      <c r="B1300" s="3" t="s">
        <v>166</v>
      </c>
      <c r="C1300" s="22" t="s">
        <v>229</v>
      </c>
      <c r="D1300" s="4"/>
    </row>
    <row r="1301" spans="1:4" ht="12.75">
      <c r="A1301" s="47" t="s">
        <v>230</v>
      </c>
      <c r="B1301" s="3"/>
      <c r="C1301" s="22"/>
      <c r="D1301" s="4"/>
    </row>
    <row r="1302" spans="1:4" ht="12.75">
      <c r="A1302" s="44" t="s">
        <v>231</v>
      </c>
      <c r="B1302" s="45"/>
      <c r="C1302" s="43"/>
      <c r="D1302" s="46"/>
    </row>
    <row r="1303" spans="1:4" ht="12.75">
      <c r="A1303" s="44" t="s">
        <v>232</v>
      </c>
      <c r="B1303" s="45"/>
      <c r="C1303" s="43"/>
      <c r="D1303" s="46"/>
    </row>
    <row r="1304" spans="1:4" ht="12.75">
      <c r="A1304" s="47" t="s">
        <v>233</v>
      </c>
      <c r="B1304" s="3"/>
      <c r="C1304" s="22"/>
      <c r="D1304" s="4"/>
    </row>
    <row r="1305" spans="1:4" ht="12.75">
      <c r="A1305" s="79" t="s">
        <v>234</v>
      </c>
      <c r="B1305" s="3"/>
      <c r="C1305" s="22"/>
      <c r="D1305" s="4"/>
    </row>
    <row r="1306" spans="1:4" ht="12.75">
      <c r="A1306" s="79"/>
      <c r="B1306" s="38" t="s">
        <v>167</v>
      </c>
      <c r="C1306" s="5"/>
      <c r="D1306" s="5"/>
    </row>
    <row r="1307" spans="1:4" ht="12.75">
      <c r="A1307" s="79"/>
      <c r="B1307" s="25" t="s">
        <v>6</v>
      </c>
      <c r="C1307" s="25" t="s">
        <v>5</v>
      </c>
      <c r="D1307" s="25" t="s">
        <v>2</v>
      </c>
    </row>
    <row r="1308" spans="1:4" ht="12.75">
      <c r="A1308" s="79"/>
      <c r="B1308" s="57" t="s">
        <v>168</v>
      </c>
      <c r="C1308" s="26">
        <v>17240731</v>
      </c>
      <c r="D1308" s="26">
        <v>9292856.71</v>
      </c>
    </row>
    <row r="1309" spans="1:4" ht="12.75">
      <c r="A1309" s="79"/>
      <c r="B1309" s="57" t="s">
        <v>170</v>
      </c>
      <c r="C1309" s="26">
        <v>417000</v>
      </c>
      <c r="D1309" s="26">
        <v>88645.06</v>
      </c>
    </row>
    <row r="1310" spans="1:4" ht="12.75">
      <c r="A1310" s="79"/>
      <c r="B1310" s="25" t="s">
        <v>26</v>
      </c>
      <c r="C1310" s="26">
        <f>SUM(C1308:C1309)</f>
        <v>17657731</v>
      </c>
      <c r="D1310" s="26">
        <f>SUM(D1308:D1309)</f>
        <v>9381501.770000001</v>
      </c>
    </row>
    <row r="1311" spans="1:4" ht="12.75">
      <c r="A1311" s="79" t="s">
        <v>169</v>
      </c>
      <c r="B1311" s="3"/>
      <c r="C1311" s="22"/>
      <c r="D1311" s="4"/>
    </row>
    <row r="1312" spans="1:4" ht="12.75">
      <c r="A1312" s="79" t="s">
        <v>1018</v>
      </c>
      <c r="B1312" s="3"/>
      <c r="C1312" s="22"/>
      <c r="D1312" s="4"/>
    </row>
    <row r="1313" spans="1:4" ht="12.75">
      <c r="A1313" s="79" t="s">
        <v>235</v>
      </c>
      <c r="B1313" s="3"/>
      <c r="C1313" s="22"/>
      <c r="D1313" s="4"/>
    </row>
    <row r="1314" spans="1:4" ht="12.75">
      <c r="A1314"/>
      <c r="B1314" s="38" t="s">
        <v>23</v>
      </c>
      <c r="C1314" s="5"/>
      <c r="D1314" s="5"/>
    </row>
    <row r="1315" spans="1:4" ht="12.75">
      <c r="A1315" s="23"/>
      <c r="B1315" s="25" t="s">
        <v>6</v>
      </c>
      <c r="C1315" s="25" t="s">
        <v>5</v>
      </c>
      <c r="D1315" s="25" t="s">
        <v>2</v>
      </c>
    </row>
    <row r="1316" spans="1:4" ht="12.75">
      <c r="A1316" s="23"/>
      <c r="B1316" s="1" t="s">
        <v>25</v>
      </c>
      <c r="C1316" s="26">
        <v>15195239</v>
      </c>
      <c r="D1316" s="26">
        <v>6951887.34</v>
      </c>
    </row>
    <row r="1317" spans="1:4" ht="12.75">
      <c r="A1317" s="23"/>
      <c r="B1317" s="57" t="s">
        <v>24</v>
      </c>
      <c r="C1317" s="26">
        <v>5405253</v>
      </c>
      <c r="D1317" s="26">
        <v>1409283.09</v>
      </c>
    </row>
    <row r="1318" spans="1:4" ht="12.75">
      <c r="A1318" s="23"/>
      <c r="B1318" s="25" t="s">
        <v>26</v>
      </c>
      <c r="C1318" s="26">
        <f>SUM(C1316:C1317)</f>
        <v>20600492</v>
      </c>
      <c r="D1318" s="26">
        <f>SUM(D1316:D1317)</f>
        <v>8361170.43</v>
      </c>
    </row>
    <row r="1319" spans="1:4" ht="12.75" customHeight="1">
      <c r="A1319" s="135" t="s">
        <v>197</v>
      </c>
      <c r="B1319" s="23"/>
      <c r="C1319" s="23"/>
      <c r="D1319" s="23"/>
    </row>
    <row r="1320" spans="1:4" ht="12.75">
      <c r="A1320" s="27" t="s">
        <v>189</v>
      </c>
      <c r="B1320" s="23"/>
      <c r="C1320" s="23"/>
      <c r="D1320" s="23"/>
    </row>
    <row r="1321" spans="1:4" ht="12.75">
      <c r="A1321" s="27" t="s">
        <v>191</v>
      </c>
      <c r="B1321" s="23"/>
      <c r="C1321" s="23"/>
      <c r="D1321" s="23"/>
    </row>
    <row r="1322" spans="1:4" ht="12.75">
      <c r="A1322" s="127" t="s">
        <v>55</v>
      </c>
      <c r="B1322" s="128"/>
      <c r="C1322" s="128"/>
      <c r="D1322" s="128"/>
    </row>
    <row r="1323" spans="1:4" ht="12.75">
      <c r="A1323" s="127" t="s">
        <v>56</v>
      </c>
      <c r="B1323" s="128"/>
      <c r="C1323" s="128"/>
      <c r="D1323" s="128"/>
    </row>
    <row r="1324" spans="1:4" ht="12.75">
      <c r="A1324" s="127" t="s">
        <v>128</v>
      </c>
      <c r="B1324" s="128"/>
      <c r="C1324" s="23"/>
      <c r="D1324" s="23"/>
    </row>
    <row r="1325" spans="1:4" ht="12.75">
      <c r="A1325" s="40" t="s">
        <v>1019</v>
      </c>
      <c r="B1325" s="23"/>
      <c r="C1325" s="23"/>
      <c r="D1325" s="23"/>
    </row>
    <row r="1326" spans="1:4" ht="12.75">
      <c r="A1326" s="127" t="s">
        <v>354</v>
      </c>
      <c r="B1326" s="128"/>
      <c r="C1326" s="128"/>
      <c r="D1326" s="23"/>
    </row>
    <row r="1327" spans="1:4" ht="12.75">
      <c r="A1327" s="40" t="s">
        <v>836</v>
      </c>
      <c r="B1327" s="23"/>
      <c r="C1327" s="23"/>
      <c r="D1327" s="23"/>
    </row>
    <row r="1328" spans="1:4" ht="12.75">
      <c r="A1328" s="40" t="s">
        <v>837</v>
      </c>
      <c r="B1328" s="23"/>
      <c r="C1328" s="23"/>
      <c r="D1328" s="23"/>
    </row>
    <row r="1329" spans="1:4" ht="12.75">
      <c r="A1329" s="127" t="s">
        <v>236</v>
      </c>
      <c r="B1329" s="23"/>
      <c r="C1329" s="23"/>
      <c r="D1329" s="23"/>
    </row>
    <row r="1330" spans="1:4" ht="12.75">
      <c r="A1330" s="40" t="s">
        <v>339</v>
      </c>
      <c r="B1330" s="23"/>
      <c r="C1330" s="23"/>
      <c r="D1330" s="23"/>
    </row>
    <row r="1331" spans="1:4" ht="12.75">
      <c r="A1331" s="40" t="s">
        <v>237</v>
      </c>
      <c r="B1331" s="23"/>
      <c r="C1331" s="23"/>
      <c r="D1331" s="23"/>
    </row>
    <row r="1332" spans="1:4" ht="12.75">
      <c r="A1332" s="127" t="s">
        <v>238</v>
      </c>
      <c r="B1332" s="128"/>
      <c r="C1332" s="23"/>
      <c r="D1332" s="23"/>
    </row>
    <row r="1333" spans="1:4" ht="12.75">
      <c r="A1333" s="40" t="s">
        <v>353</v>
      </c>
      <c r="B1333" s="23"/>
      <c r="C1333" s="23"/>
      <c r="D1333" s="23"/>
    </row>
    <row r="1334" spans="1:4" ht="12.75">
      <c r="A1334" s="40" t="s">
        <v>239</v>
      </c>
      <c r="B1334" s="23"/>
      <c r="C1334" s="23"/>
      <c r="D1334" s="23"/>
    </row>
    <row r="1335" spans="1:4" ht="12.75">
      <c r="A1335" s="127" t="s">
        <v>240</v>
      </c>
      <c r="B1335" s="128"/>
      <c r="C1335" s="23"/>
      <c r="D1335" s="23"/>
    </row>
    <row r="1336" spans="1:4" ht="12.75">
      <c r="A1336" s="40" t="s">
        <v>346</v>
      </c>
      <c r="B1336" s="23"/>
      <c r="C1336" s="23"/>
      <c r="D1336" s="23"/>
    </row>
    <row r="1337" spans="1:4" ht="12.75">
      <c r="A1337" s="27" t="s">
        <v>127</v>
      </c>
      <c r="B1337" s="28"/>
      <c r="C1337" s="28"/>
      <c r="D1337" s="28"/>
    </row>
    <row r="1338" spans="1:4" ht="12.75">
      <c r="A1338" s="27" t="s">
        <v>192</v>
      </c>
      <c r="B1338" s="28"/>
      <c r="C1338" s="28"/>
      <c r="D1338" s="28"/>
    </row>
    <row r="1339" spans="1:4" ht="12.75">
      <c r="A1339" s="127" t="s">
        <v>136</v>
      </c>
      <c r="B1339" s="128"/>
      <c r="C1339" s="23"/>
      <c r="D1339" s="35"/>
    </row>
    <row r="1340" spans="1:4" ht="12.75">
      <c r="A1340" s="40" t="s">
        <v>241</v>
      </c>
      <c r="B1340" s="23"/>
      <c r="C1340" s="23"/>
      <c r="D1340" s="35"/>
    </row>
    <row r="1341" spans="1:4" ht="12.75">
      <c r="A1341" s="127" t="s">
        <v>137</v>
      </c>
      <c r="B1341" s="128"/>
      <c r="C1341" s="23"/>
      <c r="D1341" s="35"/>
    </row>
    <row r="1342" spans="1:4" ht="12.75">
      <c r="A1342" s="40" t="s">
        <v>243</v>
      </c>
      <c r="B1342" s="47"/>
      <c r="C1342" s="47"/>
      <c r="D1342" s="44"/>
    </row>
    <row r="1343" spans="1:4" ht="12.75">
      <c r="A1343" s="40" t="s">
        <v>242</v>
      </c>
      <c r="B1343" s="47"/>
      <c r="C1343" s="47"/>
      <c r="D1343" s="44"/>
    </row>
    <row r="1344" spans="1:4" ht="12.75">
      <c r="A1344" s="127" t="s">
        <v>244</v>
      </c>
      <c r="B1344" s="128"/>
      <c r="C1344" s="128"/>
      <c r="D1344" s="128"/>
    </row>
    <row r="1345" spans="1:4" ht="12.75">
      <c r="A1345" s="40" t="s">
        <v>347</v>
      </c>
      <c r="B1345" s="47"/>
      <c r="C1345" s="47"/>
      <c r="D1345" s="47"/>
    </row>
    <row r="1346" spans="1:4" ht="12.75">
      <c r="A1346" s="24"/>
      <c r="B1346" s="23"/>
      <c r="C1346" s="23"/>
      <c r="D1346" s="23"/>
    </row>
    <row r="1347" spans="1:4" ht="12.75">
      <c r="A1347" s="27"/>
      <c r="B1347" s="28" t="s">
        <v>27</v>
      </c>
      <c r="C1347" s="28"/>
      <c r="D1347" s="28"/>
    </row>
    <row r="1348" spans="1:4" ht="12.75">
      <c r="A1348" s="40" t="s">
        <v>267</v>
      </c>
      <c r="B1348" s="23"/>
      <c r="C1348" s="64"/>
      <c r="D1348" s="23"/>
    </row>
    <row r="1349" spans="1:4" ht="12.75">
      <c r="A1349" s="24" t="s">
        <v>28</v>
      </c>
      <c r="B1349" s="23"/>
      <c r="C1349" s="35"/>
      <c r="D1349" s="35"/>
    </row>
    <row r="1350" spans="1:4" ht="12.75">
      <c r="A1350" s="40" t="s">
        <v>1020</v>
      </c>
      <c r="B1350" s="23"/>
      <c r="C1350" s="35"/>
      <c r="D1350" s="205"/>
    </row>
    <row r="1351" spans="1:4" ht="12.75">
      <c r="A1351" s="24"/>
      <c r="B1351" s="23" t="s">
        <v>29</v>
      </c>
      <c r="C1351" s="65">
        <v>38669.99</v>
      </c>
      <c r="D1351" s="35"/>
    </row>
    <row r="1352" spans="1:4" ht="12.75">
      <c r="A1352" s="24"/>
      <c r="B1352" s="23" t="s">
        <v>57</v>
      </c>
      <c r="C1352" s="65">
        <v>14690.76</v>
      </c>
      <c r="D1352" s="35"/>
    </row>
    <row r="1353" spans="1:4" ht="12.75">
      <c r="A1353" s="24"/>
      <c r="B1353" s="47" t="s">
        <v>138</v>
      </c>
      <c r="C1353" s="65">
        <v>9465.87</v>
      </c>
      <c r="D1353" s="35"/>
    </row>
    <row r="1354" spans="1:4" ht="12.75">
      <c r="A1354" s="24"/>
      <c r="B1354" s="47" t="s">
        <v>139</v>
      </c>
      <c r="C1354" s="65">
        <v>26342.82</v>
      </c>
      <c r="D1354" s="35"/>
    </row>
    <row r="1355" spans="1:4" ht="12.75">
      <c r="A1355" s="24"/>
      <c r="B1355" s="23" t="s">
        <v>30</v>
      </c>
      <c r="C1355" s="65">
        <v>7852.35</v>
      </c>
      <c r="D1355" s="35"/>
    </row>
    <row r="1356" spans="1:4" ht="12.75">
      <c r="A1356" s="24"/>
      <c r="B1356" s="47" t="s">
        <v>1021</v>
      </c>
      <c r="C1356" s="65">
        <v>50538.52</v>
      </c>
      <c r="D1356" s="35"/>
    </row>
    <row r="1357" spans="1:4" ht="12.75">
      <c r="A1357" s="30" t="s">
        <v>31</v>
      </c>
      <c r="B1357" s="47" t="s">
        <v>140</v>
      </c>
      <c r="C1357" s="206"/>
      <c r="D1357" s="35"/>
    </row>
    <row r="1358" spans="1:4" ht="12.75">
      <c r="A1358" s="30"/>
      <c r="B1358" s="47" t="s">
        <v>343</v>
      </c>
      <c r="C1358" s="65"/>
      <c r="D1358" s="205"/>
    </row>
    <row r="1359" spans="1:4" ht="12.75">
      <c r="A1359" s="30"/>
      <c r="B1359" s="47" t="s">
        <v>344</v>
      </c>
      <c r="C1359" s="65">
        <v>73185.07</v>
      </c>
      <c r="D1359" s="205"/>
    </row>
    <row r="1360" spans="1:4" ht="12.75">
      <c r="A1360" s="30"/>
      <c r="B1360" s="47" t="s">
        <v>345</v>
      </c>
      <c r="C1360" s="65">
        <v>782.04</v>
      </c>
      <c r="D1360" s="205"/>
    </row>
    <row r="1361" spans="1:4" ht="12.75">
      <c r="A1361" s="30"/>
      <c r="B1361" s="47" t="s">
        <v>1022</v>
      </c>
      <c r="C1361" s="65">
        <v>17764</v>
      </c>
      <c r="D1361" s="35"/>
    </row>
    <row r="1362" spans="1:4" ht="12.75">
      <c r="A1362" s="30"/>
      <c r="B1362" s="47" t="s">
        <v>853</v>
      </c>
      <c r="C1362" s="65">
        <v>8056</v>
      </c>
      <c r="D1362" s="35"/>
    </row>
    <row r="1363" spans="1:4" ht="12.75">
      <c r="A1363" s="24"/>
      <c r="B1363" s="23" t="s">
        <v>32</v>
      </c>
      <c r="C1363" s="206"/>
      <c r="D1363" s="35"/>
    </row>
    <row r="1364" spans="1:4" ht="12.75">
      <c r="A1364" s="24"/>
      <c r="B1364" s="23" t="s">
        <v>33</v>
      </c>
      <c r="C1364" s="206"/>
      <c r="D1364" s="35"/>
    </row>
    <row r="1365" spans="1:4" ht="12.75">
      <c r="A1365" s="24"/>
      <c r="B1365" s="23" t="s">
        <v>34</v>
      </c>
      <c r="C1365" s="206"/>
      <c r="D1365" s="35"/>
    </row>
    <row r="1366" spans="1:4" ht="12.75">
      <c r="A1366" s="24"/>
      <c r="B1366" s="47" t="s">
        <v>177</v>
      </c>
      <c r="C1366" s="206"/>
      <c r="D1366" s="35"/>
    </row>
    <row r="1367" spans="1:4" ht="12.75">
      <c r="A1367" s="24"/>
      <c r="B1367" s="47" t="s">
        <v>200</v>
      </c>
      <c r="C1367" s="206"/>
      <c r="D1367" s="35"/>
    </row>
    <row r="1368" spans="1:4" ht="12.75">
      <c r="A1368" s="24"/>
      <c r="B1368" s="23" t="s">
        <v>35</v>
      </c>
      <c r="C1368" s="206"/>
      <c r="D1368" s="35"/>
    </row>
    <row r="1369" spans="1:4" ht="12.75">
      <c r="A1369" s="31" t="s">
        <v>36</v>
      </c>
      <c r="B1369" s="23"/>
      <c r="C1369" s="35"/>
      <c r="D1369" s="35"/>
    </row>
    <row r="1370" spans="1:4" ht="12.75">
      <c r="A1370" s="24"/>
      <c r="B1370" s="47" t="s">
        <v>157</v>
      </c>
      <c r="C1370" s="207">
        <v>50171.9</v>
      </c>
      <c r="D1370" s="35"/>
    </row>
    <row r="1371" spans="1:4" ht="12.75">
      <c r="A1371" s="24"/>
      <c r="B1371" s="23" t="s">
        <v>30</v>
      </c>
      <c r="C1371" s="207">
        <v>108.58</v>
      </c>
      <c r="D1371" s="35"/>
    </row>
    <row r="1372" spans="1:4" ht="12.75">
      <c r="A1372" s="24"/>
      <c r="B1372" s="23" t="s">
        <v>29</v>
      </c>
      <c r="C1372" s="65">
        <v>1813.19</v>
      </c>
      <c r="D1372" s="35"/>
    </row>
    <row r="1373" spans="1:4" ht="12.75">
      <c r="A1373" s="24"/>
      <c r="B1373" s="47" t="s">
        <v>138</v>
      </c>
      <c r="C1373" s="65">
        <v>63.56</v>
      </c>
      <c r="D1373" s="35"/>
    </row>
    <row r="1374" spans="1:4" ht="12.75">
      <c r="A1374" s="24"/>
      <c r="B1374" s="23" t="s">
        <v>57</v>
      </c>
      <c r="C1374" s="65">
        <v>34.5</v>
      </c>
      <c r="D1374" s="35"/>
    </row>
    <row r="1375" spans="1:4" ht="12.75">
      <c r="A1375" s="24"/>
      <c r="B1375" s="47" t="s">
        <v>139</v>
      </c>
      <c r="C1375" s="65">
        <v>1513.41</v>
      </c>
      <c r="D1375" s="35"/>
    </row>
    <row r="1376" spans="1:4" ht="12.75">
      <c r="A1376" s="24"/>
      <c r="B1376" s="23" t="s">
        <v>58</v>
      </c>
      <c r="C1376" s="65">
        <v>546.46</v>
      </c>
      <c r="D1376" s="35"/>
    </row>
    <row r="1377" spans="1:4" ht="12.75">
      <c r="A1377" s="40"/>
      <c r="B1377" s="47" t="s">
        <v>37</v>
      </c>
      <c r="C1377" s="65">
        <v>1181.9</v>
      </c>
      <c r="D1377" s="35"/>
    </row>
    <row r="1378" spans="1:4" ht="12.75">
      <c r="A1378" s="24" t="s">
        <v>38</v>
      </c>
      <c r="B1378" s="23" t="s">
        <v>39</v>
      </c>
      <c r="C1378" s="29"/>
      <c r="D1378" s="23"/>
    </row>
    <row r="1379" spans="1:4" ht="12.75">
      <c r="A1379" s="27"/>
      <c r="B1379" s="28" t="s">
        <v>40</v>
      </c>
      <c r="C1379" s="32"/>
      <c r="D1379" s="28"/>
    </row>
    <row r="1380" spans="1:4" ht="12.75">
      <c r="A1380" s="40" t="s">
        <v>342</v>
      </c>
      <c r="B1380" s="23"/>
      <c r="C1380" s="29"/>
      <c r="D1380" s="23"/>
    </row>
    <row r="1381" spans="1:4" ht="12.75">
      <c r="A1381" s="40" t="s">
        <v>246</v>
      </c>
      <c r="B1381" s="23"/>
      <c r="C1381" s="29"/>
      <c r="D1381" s="23"/>
    </row>
    <row r="1382" spans="1:4" ht="13.5" thickBot="1">
      <c r="A1382" s="47"/>
      <c r="B1382" s="55" t="s">
        <v>133</v>
      </c>
      <c r="C1382" s="137" t="s">
        <v>41</v>
      </c>
      <c r="D1382" s="55" t="s">
        <v>42</v>
      </c>
    </row>
    <row r="1383" spans="1:4" ht="12.75">
      <c r="A1383" s="47"/>
      <c r="B1383" s="52" t="s">
        <v>250</v>
      </c>
      <c r="C1383" s="138">
        <f>SUM(C1384:C1385)</f>
        <v>325695.25</v>
      </c>
      <c r="D1383" s="138">
        <f>SUM(D1384:D1385)</f>
        <v>2312.3999999999996</v>
      </c>
    </row>
    <row r="1384" spans="1:4" ht="12.75">
      <c r="A1384" s="47"/>
      <c r="B1384" s="53" t="s">
        <v>251</v>
      </c>
      <c r="C1384" s="139">
        <v>12207.57</v>
      </c>
      <c r="D1384" s="140">
        <v>24.68</v>
      </c>
    </row>
    <row r="1385" spans="1:4" ht="13.5" thickBot="1">
      <c r="A1385" s="47"/>
      <c r="B1385" s="53" t="s">
        <v>1023</v>
      </c>
      <c r="C1385" s="139">
        <v>313487.68</v>
      </c>
      <c r="D1385" s="140">
        <v>2287.72</v>
      </c>
    </row>
    <row r="1386" spans="1:4" ht="12.75">
      <c r="A1386" s="47"/>
      <c r="B1386" s="52" t="s">
        <v>247</v>
      </c>
      <c r="C1386" s="138">
        <f>SUM(C1389)</f>
        <v>88958.48</v>
      </c>
      <c r="D1386" s="142">
        <v>0</v>
      </c>
    </row>
    <row r="1387" spans="1:4" ht="12.75">
      <c r="A1387" s="47"/>
      <c r="B1387" s="143" t="s">
        <v>43</v>
      </c>
      <c r="C1387" s="144"/>
      <c r="D1387" s="145"/>
    </row>
    <row r="1388" spans="1:4" ht="12.75">
      <c r="A1388" s="47"/>
      <c r="B1388" s="146" t="s">
        <v>245</v>
      </c>
      <c r="C1388" s="147"/>
      <c r="D1388" s="141"/>
    </row>
    <row r="1389" spans="1:4" ht="13.5" thickBot="1">
      <c r="A1389" s="47"/>
      <c r="B1389" s="58" t="s">
        <v>341</v>
      </c>
      <c r="C1389" s="148">
        <v>88958.48</v>
      </c>
      <c r="D1389" s="149">
        <v>0</v>
      </c>
    </row>
    <row r="1390" spans="1:4" ht="13.5" thickBot="1">
      <c r="A1390" s="47"/>
      <c r="B1390" s="47" t="s">
        <v>252</v>
      </c>
      <c r="C1390" s="117"/>
      <c r="D1390" s="68"/>
    </row>
    <row r="1391" spans="1:4" ht="12.75">
      <c r="A1391" s="47"/>
      <c r="B1391" s="133" t="s">
        <v>248</v>
      </c>
      <c r="C1391" s="150">
        <f>SUM(C1392)</f>
        <v>15476.51</v>
      </c>
      <c r="D1391" s="151">
        <f>SUM(D1392:D1393)</f>
        <v>787.08</v>
      </c>
    </row>
    <row r="1392" spans="1:4" ht="12.75">
      <c r="A1392" s="47"/>
      <c r="B1392" s="53" t="s">
        <v>249</v>
      </c>
      <c r="C1392" s="139">
        <v>15476.51</v>
      </c>
      <c r="D1392" s="140">
        <v>6.38</v>
      </c>
    </row>
    <row r="1393" spans="1:4" ht="13.5" thickBot="1">
      <c r="A1393" s="47"/>
      <c r="B1393" s="54" t="s">
        <v>1024</v>
      </c>
      <c r="C1393" s="152">
        <v>0</v>
      </c>
      <c r="D1393" s="153">
        <v>780.7</v>
      </c>
    </row>
    <row r="1394" spans="1:4" ht="12.75">
      <c r="A1394" s="47"/>
      <c r="B1394" s="52" t="s">
        <v>268</v>
      </c>
      <c r="C1394" s="138">
        <v>0</v>
      </c>
      <c r="D1394" s="142">
        <f>SUM(D1395)</f>
        <v>0</v>
      </c>
    </row>
    <row r="1395" spans="1:4" ht="13.5" thickBot="1">
      <c r="A1395" s="47"/>
      <c r="B1395" s="54" t="s">
        <v>269</v>
      </c>
      <c r="C1395" s="152">
        <v>0</v>
      </c>
      <c r="D1395" s="153">
        <v>0</v>
      </c>
    </row>
    <row r="1396" spans="1:4" ht="12.75">
      <c r="A1396" s="40" t="s">
        <v>141</v>
      </c>
      <c r="B1396" s="23"/>
      <c r="C1396" s="29"/>
      <c r="D1396" s="23"/>
    </row>
    <row r="1397" spans="1:4" ht="12.75">
      <c r="A1397" s="24"/>
      <c r="B1397" s="23"/>
      <c r="C1397" s="29"/>
      <c r="D1397" s="23"/>
    </row>
    <row r="1398" spans="1:4" ht="12.75">
      <c r="A1398" s="27"/>
      <c r="B1398" s="28" t="s">
        <v>44</v>
      </c>
      <c r="C1398" s="32"/>
      <c r="D1398" s="28"/>
    </row>
    <row r="1399" spans="1:4" ht="12.75">
      <c r="A1399" s="23" t="s">
        <v>45</v>
      </c>
      <c r="C1399" s="23"/>
      <c r="D1399" s="23"/>
    </row>
    <row r="1400" spans="1:4" ht="12.75">
      <c r="A1400" s="40" t="s">
        <v>253</v>
      </c>
      <c r="B1400" s="23"/>
      <c r="C1400" s="23"/>
      <c r="D1400" s="23"/>
    </row>
    <row r="1401" spans="1:4" ht="12.75">
      <c r="A1401" s="40" t="s">
        <v>254</v>
      </c>
      <c r="B1401" s="23"/>
      <c r="C1401" s="23"/>
      <c r="D1401" s="23"/>
    </row>
    <row r="1402" spans="1:4" ht="12.75">
      <c r="A1402" s="40" t="s">
        <v>255</v>
      </c>
      <c r="B1402" s="23"/>
      <c r="C1402" s="23"/>
      <c r="D1402" s="23"/>
    </row>
    <row r="1403" spans="1:4" ht="12.75">
      <c r="A1403" s="40" t="s">
        <v>262</v>
      </c>
      <c r="B1403" s="23"/>
      <c r="C1403" s="23"/>
      <c r="D1403" s="23"/>
    </row>
    <row r="1404" spans="1:4" ht="12.75">
      <c r="A1404" s="40" t="s">
        <v>1025</v>
      </c>
      <c r="B1404" s="23"/>
      <c r="C1404" s="23"/>
      <c r="D1404" s="23"/>
    </row>
    <row r="1405" spans="1:4" ht="12.75">
      <c r="A1405" s="40" t="s">
        <v>261</v>
      </c>
      <c r="B1405" s="23"/>
      <c r="C1405" s="23"/>
      <c r="D1405" s="23"/>
    </row>
    <row r="1406" spans="1:4" ht="12.75">
      <c r="A1406" s="40" t="s">
        <v>198</v>
      </c>
      <c r="B1406" s="23"/>
      <c r="C1406" s="23"/>
      <c r="D1406" s="23"/>
    </row>
    <row r="1407" spans="1:4" ht="12.75">
      <c r="A1407" s="40" t="s">
        <v>263</v>
      </c>
      <c r="B1407" s="23"/>
      <c r="C1407" s="23"/>
      <c r="D1407" s="23"/>
    </row>
    <row r="1408" spans="1:4" ht="12.75">
      <c r="A1408" s="40" t="s">
        <v>264</v>
      </c>
      <c r="B1408" s="23"/>
      <c r="C1408" s="23"/>
      <c r="D1408" s="23"/>
    </row>
    <row r="1409" spans="1:4" ht="12.75">
      <c r="A1409" s="48" t="s">
        <v>46</v>
      </c>
      <c r="B1409" s="35"/>
      <c r="C1409" s="35"/>
      <c r="D1409" s="35"/>
    </row>
    <row r="1410" spans="1:4" ht="12.75">
      <c r="A1410" s="48" t="s">
        <v>256</v>
      </c>
      <c r="B1410" s="35"/>
      <c r="C1410" s="35"/>
      <c r="D1410" s="35"/>
    </row>
    <row r="1411" spans="1:4" ht="12.75">
      <c r="A1411" s="48" t="s">
        <v>257</v>
      </c>
      <c r="B1411" s="35"/>
      <c r="C1411" s="35"/>
      <c r="D1411" s="35"/>
    </row>
    <row r="1412" spans="1:4" ht="12.75">
      <c r="A1412" s="48" t="s">
        <v>159</v>
      </c>
      <c r="B1412" s="35"/>
      <c r="C1412" s="35"/>
      <c r="D1412" s="35"/>
    </row>
    <row r="1413" spans="1:4" ht="12.75">
      <c r="A1413" s="48" t="s">
        <v>259</v>
      </c>
      <c r="B1413" s="23"/>
      <c r="C1413" s="23"/>
      <c r="D1413" s="23"/>
    </row>
    <row r="1414" spans="1:4" ht="12.75">
      <c r="A1414" s="48" t="s">
        <v>260</v>
      </c>
      <c r="B1414" s="23"/>
      <c r="C1414" s="23"/>
      <c r="D1414" s="23"/>
    </row>
    <row r="1415" spans="1:4" ht="12.75">
      <c r="A1415" s="40" t="s">
        <v>265</v>
      </c>
      <c r="B1415" s="23"/>
      <c r="C1415" s="23"/>
      <c r="D1415" s="23"/>
    </row>
    <row r="1416" spans="1:4" ht="12.75">
      <c r="A1416" s="40" t="s">
        <v>266</v>
      </c>
      <c r="B1416" s="23"/>
      <c r="C1416" s="23"/>
      <c r="D1416" s="23"/>
    </row>
    <row r="1417" spans="1:4" ht="12.75">
      <c r="A1417" s="40" t="s">
        <v>258</v>
      </c>
      <c r="B1417" s="23"/>
      <c r="C1417" s="23"/>
      <c r="D1417" s="23"/>
    </row>
    <row r="1418" spans="1:4" ht="12.75">
      <c r="A1418" s="40"/>
      <c r="B1418" s="23"/>
      <c r="C1418" s="23"/>
      <c r="D1418" s="23"/>
    </row>
    <row r="1419" spans="1:4" ht="12.75">
      <c r="A1419" s="27"/>
      <c r="B1419" s="28" t="s">
        <v>47</v>
      </c>
      <c r="C1419" s="28"/>
      <c r="D1419" s="28"/>
    </row>
    <row r="1420" spans="1:4" ht="12.75">
      <c r="A1420" s="40" t="s">
        <v>355</v>
      </c>
      <c r="B1420" s="23"/>
      <c r="C1420" s="23"/>
      <c r="D1420" s="23"/>
    </row>
    <row r="1421" spans="1:4" ht="12.75">
      <c r="A1421" s="40" t="s">
        <v>201</v>
      </c>
      <c r="B1421" s="23"/>
      <c r="C1421" s="23"/>
      <c r="D1421" s="23"/>
    </row>
    <row r="1422" spans="1:4" ht="12.75">
      <c r="A1422" s="40" t="s">
        <v>356</v>
      </c>
      <c r="B1422" s="33"/>
      <c r="C1422" s="23"/>
      <c r="D1422" s="23"/>
    </row>
    <row r="1423" spans="1:4" ht="12.75">
      <c r="A1423" s="40" t="s">
        <v>357</v>
      </c>
      <c r="B1423" s="23"/>
      <c r="C1423" s="23"/>
      <c r="D1423" s="23"/>
    </row>
    <row r="1424" spans="1:4" ht="12.75">
      <c r="A1424" s="40" t="s">
        <v>202</v>
      </c>
      <c r="B1424" s="23"/>
      <c r="C1424" s="23"/>
      <c r="D1424" s="23"/>
    </row>
    <row r="1425" spans="1:4" ht="12.75">
      <c r="A1425" s="24" t="s">
        <v>48</v>
      </c>
      <c r="B1425" s="23"/>
      <c r="C1425" s="23"/>
      <c r="D1425" s="23"/>
    </row>
    <row r="1426" spans="1:4" ht="12.75">
      <c r="A1426" s="24"/>
      <c r="B1426" s="23"/>
      <c r="C1426" s="23"/>
      <c r="D1426" s="23"/>
    </row>
    <row r="1427" spans="1:4" ht="12.75">
      <c r="A1427" s="27"/>
      <c r="B1427" s="28" t="s">
        <v>49</v>
      </c>
      <c r="C1427" s="28"/>
      <c r="D1427" s="28"/>
    </row>
    <row r="1428" spans="1:4" ht="12.75">
      <c r="A1428" s="40" t="s">
        <v>131</v>
      </c>
      <c r="B1428" s="47"/>
      <c r="C1428" s="47"/>
      <c r="D1428" s="44"/>
    </row>
    <row r="1429" spans="1:4" ht="12.75">
      <c r="A1429" s="40" t="s">
        <v>178</v>
      </c>
      <c r="B1429" s="47"/>
      <c r="C1429" s="47"/>
      <c r="D1429" s="44"/>
    </row>
    <row r="1430" spans="1:4" ht="12.75">
      <c r="A1430" s="40" t="s">
        <v>270</v>
      </c>
      <c r="B1430" s="47"/>
      <c r="C1430" s="47"/>
      <c r="D1430" s="44"/>
    </row>
    <row r="1431" spans="1:4" ht="12.75">
      <c r="A1431" s="48" t="s">
        <v>272</v>
      </c>
      <c r="B1431" s="44"/>
      <c r="C1431" s="44"/>
      <c r="D1431" s="44"/>
    </row>
    <row r="1432" spans="1:4" ht="12.75">
      <c r="A1432" s="48" t="s">
        <v>271</v>
      </c>
      <c r="B1432" s="44"/>
      <c r="C1432" s="44"/>
      <c r="D1432" s="44"/>
    </row>
    <row r="1433" spans="1:4" ht="12.75">
      <c r="A1433" s="48" t="s">
        <v>273</v>
      </c>
      <c r="B1433" s="44"/>
      <c r="C1433" s="44"/>
      <c r="D1433" s="44"/>
    </row>
    <row r="1434" spans="1:4" ht="12.75">
      <c r="A1434" s="40" t="s">
        <v>274</v>
      </c>
      <c r="B1434" s="47"/>
      <c r="C1434" s="47"/>
      <c r="D1434" s="47"/>
    </row>
    <row r="1435" spans="1:4" ht="12.75">
      <c r="A1435" s="40" t="s">
        <v>275</v>
      </c>
      <c r="B1435" s="47"/>
      <c r="C1435" s="47"/>
      <c r="D1435" s="47"/>
    </row>
    <row r="1436" spans="1:4" ht="12.75">
      <c r="A1436" s="40" t="s">
        <v>276</v>
      </c>
      <c r="B1436" s="47"/>
      <c r="C1436" s="47"/>
      <c r="D1436" s="47"/>
    </row>
    <row r="1437" spans="1:4" ht="12.75">
      <c r="A1437" s="40"/>
      <c r="B1437" s="23"/>
      <c r="C1437" s="23"/>
      <c r="D1437" s="35"/>
    </row>
    <row r="1438" spans="1:4" ht="12.75">
      <c r="A1438" s="40"/>
      <c r="B1438" s="28" t="s">
        <v>154</v>
      </c>
      <c r="C1438" s="23"/>
      <c r="D1438" s="23"/>
    </row>
    <row r="1439" spans="1:4" ht="12.75">
      <c r="A1439" s="40" t="s">
        <v>279</v>
      </c>
      <c r="B1439" s="23"/>
      <c r="C1439" s="23"/>
      <c r="D1439" s="23"/>
    </row>
    <row r="1440" spans="1:4" ht="12.75">
      <c r="A1440" s="40" t="s">
        <v>277</v>
      </c>
      <c r="B1440" s="23"/>
      <c r="C1440" s="23"/>
      <c r="D1440" s="23"/>
    </row>
    <row r="1441" spans="1:4" ht="12.75">
      <c r="A1441" s="40" t="s">
        <v>155</v>
      </c>
      <c r="B1441" s="23"/>
      <c r="C1441" s="23"/>
      <c r="D1441" s="23"/>
    </row>
    <row r="1442" spans="1:4" ht="12.75">
      <c r="A1442" s="40" t="s">
        <v>281</v>
      </c>
      <c r="B1442" s="23"/>
      <c r="C1442" s="23"/>
      <c r="D1442" s="23"/>
    </row>
    <row r="1443" spans="1:4" ht="12.75">
      <c r="A1443" s="40" t="s">
        <v>278</v>
      </c>
      <c r="B1443" s="23"/>
      <c r="C1443" s="23"/>
      <c r="D1443" s="23"/>
    </row>
    <row r="1444" spans="1:4" ht="12.75">
      <c r="A1444" s="40"/>
      <c r="B1444" s="23"/>
      <c r="C1444" s="23"/>
      <c r="D1444" s="23"/>
    </row>
    <row r="1445" spans="1:4" ht="12.75">
      <c r="A1445" s="27"/>
      <c r="B1445" s="28" t="s">
        <v>50</v>
      </c>
      <c r="C1445" s="28"/>
      <c r="D1445" s="28"/>
    </row>
    <row r="1446" spans="1:4" ht="12.75">
      <c r="A1446" s="40" t="s">
        <v>132</v>
      </c>
      <c r="B1446" s="28"/>
      <c r="C1446" s="28"/>
      <c r="D1446" s="28"/>
    </row>
    <row r="1447" spans="1:4" ht="12.75">
      <c r="A1447" s="24" t="s">
        <v>51</v>
      </c>
      <c r="B1447" s="23"/>
      <c r="C1447" s="23"/>
      <c r="D1447" s="23"/>
    </row>
    <row r="1448" spans="1:4" ht="12.75">
      <c r="A1448" s="40" t="s">
        <v>282</v>
      </c>
      <c r="B1448" s="23"/>
      <c r="C1448" s="23"/>
      <c r="D1448" s="23"/>
    </row>
    <row r="1449" spans="1:4" ht="12.75">
      <c r="A1449" s="24" t="s">
        <v>52</v>
      </c>
      <c r="B1449" s="23"/>
      <c r="C1449" s="23"/>
      <c r="D1449" s="23"/>
    </row>
    <row r="1450" spans="1:4" ht="12.75">
      <c r="A1450" s="40" t="s">
        <v>280</v>
      </c>
      <c r="B1450" s="23"/>
      <c r="C1450" s="23"/>
      <c r="D1450" s="23"/>
    </row>
    <row r="1451" spans="1:4" ht="12.75">
      <c r="A1451" s="40" t="s">
        <v>142</v>
      </c>
      <c r="B1451" s="23"/>
      <c r="C1451" s="23"/>
      <c r="D1451" s="23"/>
    </row>
    <row r="1452" spans="1:4" ht="12.75">
      <c r="A1452" s="40"/>
      <c r="B1452" s="23"/>
      <c r="C1452" s="23"/>
      <c r="D1452" s="23"/>
    </row>
    <row r="1453" spans="1:4" ht="12.75">
      <c r="A1453" s="40"/>
      <c r="B1453" s="28" t="s">
        <v>176</v>
      </c>
      <c r="C1453" s="23"/>
      <c r="D1453" s="23"/>
    </row>
    <row r="1454" spans="1:4" ht="12.75">
      <c r="A1454" s="40" t="s">
        <v>185</v>
      </c>
      <c r="B1454" s="23"/>
      <c r="C1454" s="23"/>
      <c r="D1454" s="23"/>
    </row>
    <row r="1455" spans="1:4" ht="12.75">
      <c r="A1455" s="40" t="s">
        <v>186</v>
      </c>
      <c r="B1455" s="23"/>
      <c r="C1455" s="23"/>
      <c r="D1455" s="23"/>
    </row>
    <row r="1456" spans="1:4" ht="12.75">
      <c r="A1456" s="40" t="s">
        <v>193</v>
      </c>
      <c r="B1456" s="23"/>
      <c r="C1456" s="23"/>
      <c r="D1456" s="23"/>
    </row>
    <row r="1457" spans="1:4" ht="12.75">
      <c r="A1457" s="40" t="s">
        <v>187</v>
      </c>
      <c r="B1457" s="23"/>
      <c r="C1457" s="23"/>
      <c r="D1457" s="23"/>
    </row>
    <row r="1458" spans="1:4" ht="12.75">
      <c r="A1458" s="40" t="s">
        <v>182</v>
      </c>
      <c r="B1458" s="23"/>
      <c r="C1458" s="23"/>
      <c r="D1458" s="23"/>
    </row>
    <row r="1459" spans="1:4" ht="12.75">
      <c r="A1459" s="40" t="s">
        <v>179</v>
      </c>
      <c r="B1459" s="23"/>
      <c r="C1459" s="23"/>
      <c r="D1459" s="23"/>
    </row>
    <row r="1460" spans="1:4" ht="12.75">
      <c r="A1460" s="40" t="s">
        <v>180</v>
      </c>
      <c r="B1460" s="23"/>
      <c r="C1460" s="23"/>
      <c r="D1460" s="23"/>
    </row>
    <row r="1461" spans="1:4" ht="12.75">
      <c r="A1461" s="40" t="s">
        <v>181</v>
      </c>
      <c r="B1461" s="23"/>
      <c r="C1461" s="23"/>
      <c r="D1461" s="23"/>
    </row>
    <row r="1462" spans="1:4" ht="12.75">
      <c r="A1462" s="40" t="s">
        <v>183</v>
      </c>
      <c r="B1462" s="23"/>
      <c r="C1462" s="23"/>
      <c r="D1462" s="23"/>
    </row>
    <row r="1463" spans="1:4" ht="12.75">
      <c r="A1463" s="40" t="s">
        <v>1063</v>
      </c>
      <c r="B1463" s="23"/>
      <c r="C1463" s="23"/>
      <c r="D1463" s="23"/>
    </row>
    <row r="1464" spans="1:4" ht="12.75">
      <c r="A1464" s="40" t="s">
        <v>184</v>
      </c>
      <c r="B1464" s="23"/>
      <c r="C1464" s="23"/>
      <c r="D1464" s="23"/>
    </row>
    <row r="1465" spans="1:4" ht="12.75">
      <c r="A1465" s="40" t="s">
        <v>1026</v>
      </c>
      <c r="B1465" s="23"/>
      <c r="C1465" s="23"/>
      <c r="D1465" s="23"/>
    </row>
    <row r="1466" spans="1:4" ht="12.75">
      <c r="A1466" s="40" t="s">
        <v>1062</v>
      </c>
      <c r="B1466" s="23"/>
      <c r="C1466" s="23"/>
      <c r="D1466" s="23"/>
    </row>
    <row r="1467" spans="1:4" ht="12.75">
      <c r="A1467" s="40" t="s">
        <v>188</v>
      </c>
      <c r="B1467" s="23"/>
      <c r="C1467" s="23"/>
      <c r="D1467" s="23"/>
    </row>
    <row r="1468" spans="1:4" ht="12.75">
      <c r="A1468" s="40" t="s">
        <v>283</v>
      </c>
      <c r="B1468" s="23"/>
      <c r="C1468" s="23"/>
      <c r="D1468" s="23"/>
    </row>
    <row r="1469" spans="1:4" ht="12.75">
      <c r="A1469" s="40"/>
      <c r="B1469" s="23"/>
      <c r="C1469" s="23"/>
      <c r="D1469" s="23"/>
    </row>
    <row r="1470" spans="1:4" ht="12.75">
      <c r="A1470" s="27"/>
      <c r="B1470" s="28" t="s">
        <v>53</v>
      </c>
      <c r="C1470" s="28"/>
      <c r="D1470" s="28"/>
    </row>
    <row r="1471" spans="1:4" ht="12.75">
      <c r="A1471" s="27"/>
      <c r="B1471" s="28"/>
      <c r="C1471" s="28"/>
      <c r="D1471" s="28"/>
    </row>
    <row r="1472" spans="1:4" ht="12.75">
      <c r="A1472" s="27"/>
      <c r="B1472" s="28"/>
      <c r="C1472" s="28"/>
      <c r="D1472" s="28"/>
    </row>
    <row r="1473" spans="1:4" ht="12.75">
      <c r="A1473" s="27"/>
      <c r="B1473" s="28" t="s">
        <v>54</v>
      </c>
      <c r="C1473" s="28"/>
      <c r="D1473" s="28"/>
    </row>
    <row r="1474" spans="1:4" ht="12.75">
      <c r="A1474" s="44" t="s">
        <v>199</v>
      </c>
      <c r="B1474" s="50"/>
      <c r="C1474" s="35"/>
      <c r="D1474" s="35"/>
    </row>
    <row r="1475" spans="1:4" ht="12.75">
      <c r="A1475" s="44" t="s">
        <v>284</v>
      </c>
      <c r="B1475" s="50"/>
      <c r="C1475" s="35"/>
      <c r="D1475" s="35"/>
    </row>
    <row r="1476" spans="1:3" ht="12.75">
      <c r="A1476" s="56" t="s">
        <v>285</v>
      </c>
      <c r="C1476" s="15"/>
    </row>
    <row r="1477" ht="12.75">
      <c r="A1477" s="56"/>
    </row>
    <row r="1478" spans="2:4" ht="12.75">
      <c r="B1478" s="36" t="s">
        <v>59</v>
      </c>
      <c r="C1478" s="15"/>
      <c r="D1478" s="15"/>
    </row>
    <row r="1479" spans="3:4" ht="12.75">
      <c r="C1479" s="15"/>
      <c r="D1479" s="15"/>
    </row>
    <row r="1480" spans="2:4" ht="22.5">
      <c r="B1480" s="132" t="s">
        <v>1027</v>
      </c>
      <c r="C1480" s="15"/>
      <c r="D1480" s="15"/>
    </row>
    <row r="1481" spans="2:4" ht="12.75">
      <c r="B1481" s="132"/>
      <c r="C1481" s="15"/>
      <c r="D1481" s="15"/>
    </row>
    <row r="1482" spans="2:4" s="37" customFormat="1" ht="12.75">
      <c r="B1482" s="28" t="s">
        <v>153</v>
      </c>
      <c r="C1482" s="38"/>
      <c r="D1482" s="38"/>
    </row>
    <row r="1483" spans="2:4" s="40" customFormat="1" ht="11.25">
      <c r="B1483" s="28" t="s">
        <v>60</v>
      </c>
      <c r="C1483" s="47"/>
      <c r="D1483" s="47"/>
    </row>
    <row r="1484" spans="1:4" s="81" customFormat="1" ht="11.25">
      <c r="A1484" s="80" t="s">
        <v>4</v>
      </c>
      <c r="B1484" s="80" t="s">
        <v>6</v>
      </c>
      <c r="C1484" s="80" t="s">
        <v>5</v>
      </c>
      <c r="D1484" s="80" t="s">
        <v>2</v>
      </c>
    </row>
    <row r="1485" spans="1:4" s="86" customFormat="1" ht="12" customHeight="1">
      <c r="A1485" s="82">
        <v>700</v>
      </c>
      <c r="B1485" s="83" t="s">
        <v>0</v>
      </c>
      <c r="C1485" s="84">
        <v>517500</v>
      </c>
      <c r="D1485" s="85">
        <v>278990.32</v>
      </c>
    </row>
    <row r="1486" spans="1:4" s="90" customFormat="1" ht="13.5" customHeight="1">
      <c r="A1486" s="39"/>
      <c r="B1486" s="87" t="s">
        <v>61</v>
      </c>
      <c r="C1486" s="88">
        <v>517500</v>
      </c>
      <c r="D1486" s="89">
        <v>249147.81</v>
      </c>
    </row>
    <row r="1487" spans="1:4" s="40" customFormat="1" ht="11.25">
      <c r="A1487" s="66"/>
      <c r="B1487" s="91" t="s">
        <v>62</v>
      </c>
      <c r="C1487" s="92">
        <v>513500</v>
      </c>
      <c r="D1487" s="93">
        <v>248241.4</v>
      </c>
    </row>
    <row r="1488" spans="1:4" s="40" customFormat="1" ht="11.25">
      <c r="A1488" s="66"/>
      <c r="B1488" s="94" t="s">
        <v>63</v>
      </c>
      <c r="C1488" s="95"/>
      <c r="D1488" s="96">
        <v>90292.79</v>
      </c>
    </row>
    <row r="1489" spans="1:4" s="40" customFormat="1" ht="11.25">
      <c r="A1489" s="66"/>
      <c r="B1489" s="47" t="s">
        <v>64</v>
      </c>
      <c r="C1489" s="97"/>
      <c r="D1489" s="98">
        <v>157948.61</v>
      </c>
    </row>
    <row r="1490" spans="1:4" s="40" customFormat="1" ht="11.25">
      <c r="A1490" s="66"/>
      <c r="B1490" s="106" t="s">
        <v>65</v>
      </c>
      <c r="C1490" s="99">
        <v>4000</v>
      </c>
      <c r="D1490" s="100">
        <v>906.41</v>
      </c>
    </row>
    <row r="1491" spans="1:4" s="40" customFormat="1" ht="11.25">
      <c r="A1491" s="66"/>
      <c r="B1491" s="94" t="s">
        <v>66</v>
      </c>
      <c r="C1491" s="95"/>
      <c r="D1491" s="96">
        <v>825.12</v>
      </c>
    </row>
    <row r="1492" spans="1:4" s="40" customFormat="1" ht="11.25">
      <c r="A1492" s="66"/>
      <c r="B1492" s="47" t="s">
        <v>67</v>
      </c>
      <c r="C1492" s="97"/>
      <c r="D1492" s="98">
        <v>71.23</v>
      </c>
    </row>
    <row r="1493" spans="1:4" s="40" customFormat="1" ht="11.25">
      <c r="A1493" s="66"/>
      <c r="B1493" s="47" t="s">
        <v>68</v>
      </c>
      <c r="C1493" s="97"/>
      <c r="D1493" s="98">
        <v>10.06</v>
      </c>
    </row>
    <row r="1494" spans="1:4" s="40" customFormat="1" ht="11.25">
      <c r="A1494" s="66"/>
      <c r="B1494" s="70" t="s">
        <v>143</v>
      </c>
      <c r="C1494" s="124"/>
      <c r="D1494" s="155">
        <v>24064.79</v>
      </c>
    </row>
    <row r="1495" spans="1:4" s="40" customFormat="1" ht="11.25">
      <c r="A1495" s="67"/>
      <c r="B1495" s="70" t="s">
        <v>299</v>
      </c>
      <c r="C1495" s="124"/>
      <c r="D1495" s="155">
        <v>5777.72</v>
      </c>
    </row>
    <row r="1496" spans="2:3" s="40" customFormat="1" ht="11.25">
      <c r="B1496" s="28" t="s">
        <v>172</v>
      </c>
      <c r="C1496" s="47"/>
    </row>
    <row r="1497" spans="1:4" s="81" customFormat="1" ht="11.25">
      <c r="A1497" s="80" t="s">
        <v>4</v>
      </c>
      <c r="B1497" s="80" t="s">
        <v>6</v>
      </c>
      <c r="C1497" s="80" t="s">
        <v>5</v>
      </c>
      <c r="D1497" s="80" t="s">
        <v>2</v>
      </c>
    </row>
    <row r="1498" spans="1:4" s="37" customFormat="1" ht="12.75">
      <c r="A1498" s="101">
        <v>700</v>
      </c>
      <c r="B1498" s="102" t="s">
        <v>0</v>
      </c>
      <c r="C1498" s="103">
        <v>511714</v>
      </c>
      <c r="D1498" s="104">
        <v>275925.49</v>
      </c>
    </row>
    <row r="1499" spans="1:4" s="90" customFormat="1" ht="13.5" customHeight="1">
      <c r="A1499" s="39"/>
      <c r="B1499" s="87" t="s">
        <v>61</v>
      </c>
      <c r="C1499" s="105">
        <v>511714</v>
      </c>
      <c r="D1499" s="89">
        <v>251854.49000000002</v>
      </c>
    </row>
    <row r="1500" spans="1:4" s="40" customFormat="1" ht="11.25">
      <c r="A1500" s="66"/>
      <c r="B1500" s="106" t="s">
        <v>13</v>
      </c>
      <c r="C1500" s="107">
        <v>3000</v>
      </c>
      <c r="D1500" s="108">
        <v>1387.52</v>
      </c>
    </row>
    <row r="1501" spans="1:4" s="40" customFormat="1" ht="11.25">
      <c r="A1501" s="66"/>
      <c r="B1501" s="106" t="s">
        <v>10</v>
      </c>
      <c r="C1501" s="107">
        <v>265881</v>
      </c>
      <c r="D1501" s="108">
        <v>119402.76</v>
      </c>
    </row>
    <row r="1502" spans="1:4" s="40" customFormat="1" ht="11.25">
      <c r="A1502" s="66"/>
      <c r="B1502" s="106" t="s">
        <v>69</v>
      </c>
      <c r="C1502" s="107">
        <v>23109</v>
      </c>
      <c r="D1502" s="107">
        <v>0</v>
      </c>
    </row>
    <row r="1503" spans="1:4" s="40" customFormat="1" ht="11.25">
      <c r="A1503" s="66"/>
      <c r="B1503" s="106" t="s">
        <v>11</v>
      </c>
      <c r="C1503" s="107">
        <v>43985</v>
      </c>
      <c r="D1503" s="108">
        <v>18102.72</v>
      </c>
    </row>
    <row r="1504" spans="1:4" s="40" customFormat="1" ht="11.25">
      <c r="A1504" s="66"/>
      <c r="B1504" s="91" t="s">
        <v>12</v>
      </c>
      <c r="C1504" s="109">
        <v>7227</v>
      </c>
      <c r="D1504" s="110">
        <v>2981.28</v>
      </c>
    </row>
    <row r="1505" spans="1:4" s="40" customFormat="1" ht="11.25">
      <c r="A1505" s="66"/>
      <c r="B1505" s="106" t="s">
        <v>16</v>
      </c>
      <c r="C1505" s="107">
        <v>10577</v>
      </c>
      <c r="D1505" s="108">
        <v>4500</v>
      </c>
    </row>
    <row r="1506" spans="1:4" s="40" customFormat="1" ht="11.25">
      <c r="A1506" s="66"/>
      <c r="B1506" s="156" t="s">
        <v>70</v>
      </c>
      <c r="C1506" s="111"/>
      <c r="D1506" s="112"/>
    </row>
    <row r="1507" spans="1:4" s="40" customFormat="1" ht="11.25">
      <c r="A1507" s="66"/>
      <c r="B1507" s="113" t="s">
        <v>9</v>
      </c>
      <c r="C1507" s="114">
        <v>33000</v>
      </c>
      <c r="D1507" s="115">
        <v>28557.35</v>
      </c>
    </row>
    <row r="1508" spans="1:4" s="40" customFormat="1" ht="11.25">
      <c r="A1508" s="66"/>
      <c r="B1508" s="94" t="s">
        <v>71</v>
      </c>
      <c r="C1508" s="116"/>
      <c r="D1508" s="96">
        <v>17364.48</v>
      </c>
    </row>
    <row r="1509" spans="1:4" s="40" customFormat="1" ht="11.25">
      <c r="A1509" s="66"/>
      <c r="B1509" s="47" t="s">
        <v>74</v>
      </c>
      <c r="C1509" s="117"/>
      <c r="D1509" s="98">
        <v>865.05</v>
      </c>
    </row>
    <row r="1510" spans="1:4" s="40" customFormat="1" ht="11.25">
      <c r="A1510" s="66"/>
      <c r="B1510" s="47" t="s">
        <v>72</v>
      </c>
      <c r="C1510" s="117"/>
      <c r="D1510" s="98">
        <v>882.56</v>
      </c>
    </row>
    <row r="1511" spans="1:4" s="40" customFormat="1" ht="11.25">
      <c r="A1511" s="66"/>
      <c r="B1511" s="47" t="s">
        <v>73</v>
      </c>
      <c r="C1511" s="117"/>
      <c r="D1511" s="98">
        <v>156.76</v>
      </c>
    </row>
    <row r="1512" spans="1:4" s="40" customFormat="1" ht="12.75">
      <c r="A1512" s="66"/>
      <c r="B1512" s="154" t="s">
        <v>1028</v>
      </c>
      <c r="C1512" s="51"/>
      <c r="D1512" s="459">
        <v>6164.82</v>
      </c>
    </row>
    <row r="1513" spans="1:4" s="40" customFormat="1" ht="11.25">
      <c r="A1513" s="66"/>
      <c r="B1513" s="47" t="s">
        <v>1029</v>
      </c>
      <c r="C1513" s="117"/>
      <c r="D1513" s="98">
        <v>1466.32</v>
      </c>
    </row>
    <row r="1514" spans="1:4" s="40" customFormat="1" ht="11.25">
      <c r="A1514" s="66"/>
      <c r="B1514" s="47" t="s">
        <v>1030</v>
      </c>
      <c r="C1514" s="117"/>
      <c r="D1514" s="98">
        <v>451.23</v>
      </c>
    </row>
    <row r="1515" spans="1:4" s="40" customFormat="1" ht="11.25">
      <c r="A1515" s="66"/>
      <c r="B1515" s="47" t="s">
        <v>1031</v>
      </c>
      <c r="C1515" s="117"/>
      <c r="D1515" s="98">
        <v>568.04</v>
      </c>
    </row>
    <row r="1516" spans="1:4" s="40" customFormat="1" ht="11.25">
      <c r="A1516" s="66"/>
      <c r="B1516" s="47" t="s">
        <v>1032</v>
      </c>
      <c r="C1516" s="117"/>
      <c r="D1516" s="98">
        <v>638.09</v>
      </c>
    </row>
    <row r="1517" spans="1:4" s="40" customFormat="1" ht="11.25">
      <c r="A1517" s="66"/>
      <c r="B1517" s="106" t="s">
        <v>17</v>
      </c>
      <c r="C1517" s="118">
        <v>14925</v>
      </c>
      <c r="D1517" s="100">
        <v>12988.03</v>
      </c>
    </row>
    <row r="1518" spans="1:4" s="40" customFormat="1" ht="11.25">
      <c r="A1518" s="66"/>
      <c r="B1518" s="94" t="s">
        <v>75</v>
      </c>
      <c r="C1518" s="116"/>
      <c r="D1518" s="96">
        <v>3384.92</v>
      </c>
    </row>
    <row r="1519" spans="1:4" s="40" customFormat="1" ht="11.25">
      <c r="A1519" s="66"/>
      <c r="B1519" s="47" t="s">
        <v>76</v>
      </c>
      <c r="C1519" s="117"/>
      <c r="D1519" s="98">
        <v>7565.13</v>
      </c>
    </row>
    <row r="1520" spans="1:4" s="40" customFormat="1" ht="11.25">
      <c r="A1520" s="66"/>
      <c r="B1520" s="47" t="s">
        <v>77</v>
      </c>
      <c r="C1520" s="117"/>
      <c r="D1520" s="98">
        <v>2037.98</v>
      </c>
    </row>
    <row r="1521" spans="1:4" s="47" customFormat="1" ht="11.25">
      <c r="A1521" s="66"/>
      <c r="B1521" s="106" t="s">
        <v>14</v>
      </c>
      <c r="C1521" s="118">
        <v>18000</v>
      </c>
      <c r="D1521" s="100">
        <v>4479.16</v>
      </c>
    </row>
    <row r="1522" spans="1:4" s="40" customFormat="1" ht="11.25">
      <c r="A1522" s="66"/>
      <c r="B1522" s="94" t="s">
        <v>144</v>
      </c>
      <c r="C1522" s="119"/>
      <c r="D1522" s="96">
        <v>3864</v>
      </c>
    </row>
    <row r="1523" spans="1:4" s="40" customFormat="1" ht="11.25">
      <c r="A1523" s="66"/>
      <c r="B1523" s="47" t="s">
        <v>286</v>
      </c>
      <c r="C1523" s="68"/>
      <c r="D1523" s="98">
        <v>325</v>
      </c>
    </row>
    <row r="1524" spans="1:4" s="40" customFormat="1" ht="11.25">
      <c r="A1524" s="66"/>
      <c r="B1524" s="47" t="s">
        <v>1033</v>
      </c>
      <c r="C1524" s="68"/>
      <c r="D1524" s="98">
        <v>190.16</v>
      </c>
    </row>
    <row r="1525" spans="1:4" s="40" customFormat="1" ht="11.25">
      <c r="A1525" s="66"/>
      <c r="B1525" s="47" t="s">
        <v>1034</v>
      </c>
      <c r="C1525" s="68"/>
      <c r="D1525" s="98">
        <v>100</v>
      </c>
    </row>
    <row r="1526" spans="1:4" s="40" customFormat="1" ht="11.25">
      <c r="A1526" s="66"/>
      <c r="B1526" s="106" t="s">
        <v>15</v>
      </c>
      <c r="C1526" s="100">
        <v>1000</v>
      </c>
      <c r="D1526" s="100">
        <v>300</v>
      </c>
    </row>
    <row r="1527" spans="1:4" s="40" customFormat="1" ht="11.25">
      <c r="A1527" s="66"/>
      <c r="B1527" s="47" t="s">
        <v>8</v>
      </c>
      <c r="C1527" s="100">
        <v>52010</v>
      </c>
      <c r="D1527" s="100">
        <v>45367.74</v>
      </c>
    </row>
    <row r="1528" spans="1:4" s="40" customFormat="1" ht="11.25">
      <c r="A1528" s="66"/>
      <c r="B1528" s="94" t="s">
        <v>78</v>
      </c>
      <c r="C1528" s="119"/>
      <c r="D1528" s="96">
        <v>3708</v>
      </c>
    </row>
    <row r="1529" spans="1:4" s="40" customFormat="1" ht="11.25">
      <c r="A1529" s="66"/>
      <c r="B1529" s="47" t="s">
        <v>855</v>
      </c>
      <c r="C1529" s="68"/>
      <c r="D1529" s="98">
        <v>6061.92</v>
      </c>
    </row>
    <row r="1530" spans="1:4" s="40" customFormat="1" ht="11.25">
      <c r="A1530" s="66"/>
      <c r="B1530" s="47" t="s">
        <v>79</v>
      </c>
      <c r="C1530" s="68"/>
      <c r="D1530" s="98">
        <v>31174.12</v>
      </c>
    </row>
    <row r="1531" spans="1:4" s="40" customFormat="1" ht="11.25">
      <c r="A1531" s="66"/>
      <c r="B1531" s="47" t="s">
        <v>80</v>
      </c>
      <c r="C1531" s="68"/>
      <c r="D1531" s="120">
        <v>1979.88</v>
      </c>
    </row>
    <row r="1532" spans="1:4" s="40" customFormat="1" ht="11.25">
      <c r="A1532" s="66"/>
      <c r="B1532" s="47" t="s">
        <v>1035</v>
      </c>
      <c r="C1532" s="68"/>
      <c r="D1532" s="120">
        <v>900</v>
      </c>
    </row>
    <row r="1533" spans="1:4" s="40" customFormat="1" ht="11.25">
      <c r="A1533" s="66"/>
      <c r="B1533" s="47" t="s">
        <v>81</v>
      </c>
      <c r="C1533" s="68"/>
      <c r="D1533" s="98">
        <v>787.61</v>
      </c>
    </row>
    <row r="1534" spans="1:4" s="40" customFormat="1" ht="11.25">
      <c r="A1534" s="66"/>
      <c r="B1534" s="47" t="s">
        <v>1036</v>
      </c>
      <c r="C1534" s="68"/>
      <c r="D1534" s="120">
        <v>528.21</v>
      </c>
    </row>
    <row r="1535" spans="1:4" s="40" customFormat="1" ht="11.25">
      <c r="A1535" s="66"/>
      <c r="B1535" s="47" t="s">
        <v>287</v>
      </c>
      <c r="C1535" s="68"/>
      <c r="D1535" s="120">
        <v>228</v>
      </c>
    </row>
    <row r="1536" spans="1:4" s="40" customFormat="1" ht="11.25">
      <c r="A1536" s="66"/>
      <c r="B1536" s="125" t="s">
        <v>82</v>
      </c>
      <c r="C1536" s="100">
        <v>1000</v>
      </c>
      <c r="D1536" s="100">
        <v>196.74</v>
      </c>
    </row>
    <row r="1537" spans="1:4" s="40" customFormat="1" ht="11.25">
      <c r="A1537" s="66"/>
      <c r="B1537" s="123" t="s">
        <v>173</v>
      </c>
      <c r="C1537" s="121">
        <v>1500</v>
      </c>
      <c r="D1537" s="121">
        <v>900</v>
      </c>
    </row>
    <row r="1538" spans="1:4" s="40" customFormat="1" ht="11.25">
      <c r="A1538" s="66"/>
      <c r="B1538" s="123" t="s">
        <v>83</v>
      </c>
      <c r="C1538" s="121">
        <v>1600</v>
      </c>
      <c r="D1538" s="121">
        <v>607.78</v>
      </c>
    </row>
    <row r="1539" spans="1:4" s="40" customFormat="1" ht="11.25">
      <c r="A1539" s="66"/>
      <c r="B1539" s="122" t="s">
        <v>84</v>
      </c>
      <c r="C1539" s="121">
        <v>3000</v>
      </c>
      <c r="D1539" s="121">
        <v>1347.33</v>
      </c>
    </row>
    <row r="1540" spans="1:4" s="40" customFormat="1" ht="11.25">
      <c r="A1540" s="66"/>
      <c r="B1540" s="94" t="s">
        <v>145</v>
      </c>
      <c r="C1540" s="119"/>
      <c r="D1540" s="96"/>
    </row>
    <row r="1541" spans="1:4" s="40" customFormat="1" ht="11.25">
      <c r="A1541" s="66"/>
      <c r="B1541" s="445" t="s">
        <v>86</v>
      </c>
      <c r="C1541" s="446">
        <v>3000</v>
      </c>
      <c r="D1541" s="446">
        <v>2680.5</v>
      </c>
    </row>
    <row r="1542" spans="1:4" s="40" customFormat="1" ht="11.25">
      <c r="A1542" s="439"/>
      <c r="B1542" s="437" t="s">
        <v>288</v>
      </c>
      <c r="C1542" s="438"/>
      <c r="D1542" s="447">
        <v>2545</v>
      </c>
    </row>
    <row r="1543" spans="1:4" s="40" customFormat="1" ht="10.5" customHeight="1">
      <c r="A1543" s="439"/>
      <c r="B1543" s="439" t="s">
        <v>289</v>
      </c>
      <c r="C1543" s="68"/>
      <c r="D1543" s="448">
        <v>58.5</v>
      </c>
    </row>
    <row r="1544" spans="1:4" s="40" customFormat="1" ht="11.25">
      <c r="A1544" s="439"/>
      <c r="B1544" s="440" t="s">
        <v>290</v>
      </c>
      <c r="C1544" s="441"/>
      <c r="D1544" s="449">
        <v>77</v>
      </c>
    </row>
    <row r="1545" spans="1:4" s="40" customFormat="1" ht="11.25">
      <c r="A1545" s="66"/>
      <c r="B1545" s="442" t="s">
        <v>3</v>
      </c>
      <c r="C1545" s="443">
        <v>12000</v>
      </c>
      <c r="D1545" s="444">
        <v>3132</v>
      </c>
    </row>
    <row r="1546" spans="1:4" s="40" customFormat="1" ht="11.25">
      <c r="A1546" s="66"/>
      <c r="B1546" s="122" t="s">
        <v>87</v>
      </c>
      <c r="C1546" s="121">
        <v>14000</v>
      </c>
      <c r="D1546" s="121">
        <v>3838</v>
      </c>
    </row>
    <row r="1547" spans="1:4" s="40" customFormat="1" ht="11.25">
      <c r="A1547" s="66"/>
      <c r="B1547" s="106" t="s">
        <v>174</v>
      </c>
      <c r="C1547" s="100">
        <v>800</v>
      </c>
      <c r="D1547" s="118">
        <v>150</v>
      </c>
    </row>
    <row r="1548" spans="1:4" s="40" customFormat="1" ht="11.25">
      <c r="A1548" s="66"/>
      <c r="B1548" s="91" t="s">
        <v>88</v>
      </c>
      <c r="C1548" s="93">
        <v>500</v>
      </c>
      <c r="D1548" s="93">
        <v>97.47</v>
      </c>
    </row>
    <row r="1549" spans="1:4" s="51" customFormat="1" ht="12.75">
      <c r="A1549" s="126"/>
      <c r="B1549" s="157" t="s">
        <v>89</v>
      </c>
      <c r="C1549" s="158">
        <v>1600</v>
      </c>
      <c r="D1549" s="159">
        <v>838.11</v>
      </c>
    </row>
    <row r="1550" spans="1:4" s="40" customFormat="1" ht="11.25">
      <c r="A1550" s="66"/>
      <c r="B1550" s="70" t="s">
        <v>146</v>
      </c>
      <c r="C1550" s="69"/>
      <c r="D1550" s="155">
        <v>24064.79</v>
      </c>
    </row>
    <row r="1551" spans="1:4" s="40" customFormat="1" ht="11.25">
      <c r="A1551" s="67"/>
      <c r="B1551" s="70" t="s">
        <v>175</v>
      </c>
      <c r="C1551" s="69"/>
      <c r="D1551" s="155">
        <v>6.21</v>
      </c>
    </row>
    <row r="1552" spans="1:4" s="40" customFormat="1" ht="11.25">
      <c r="A1552" s="47"/>
      <c r="B1552" s="47"/>
      <c r="C1552" s="47"/>
      <c r="D1552" s="47"/>
    </row>
    <row r="1553" s="40" customFormat="1" ht="11.25">
      <c r="B1553" s="40" t="s">
        <v>291</v>
      </c>
    </row>
    <row r="1554" s="40" customFormat="1" ht="11.25">
      <c r="B1554" s="40" t="s">
        <v>1037</v>
      </c>
    </row>
    <row r="1555" s="40" customFormat="1" ht="11.25">
      <c r="B1555" s="40" t="s">
        <v>292</v>
      </c>
    </row>
    <row r="1556" spans="2:4" s="40" customFormat="1" ht="11.25">
      <c r="B1556" s="47" t="s">
        <v>293</v>
      </c>
      <c r="C1556" s="47"/>
      <c r="D1556" s="47"/>
    </row>
    <row r="1557" spans="2:4" s="40" customFormat="1" ht="11.25">
      <c r="B1557" s="47" t="s">
        <v>294</v>
      </c>
      <c r="C1557" s="47"/>
      <c r="D1557" s="47"/>
    </row>
    <row r="1558" spans="2:4" s="40" customFormat="1" ht="11.25">
      <c r="B1558" s="40" t="s">
        <v>295</v>
      </c>
      <c r="C1558" s="47"/>
      <c r="D1558" s="47"/>
    </row>
    <row r="1559" spans="2:4" s="40" customFormat="1" ht="11.25">
      <c r="B1559" s="47" t="s">
        <v>1064</v>
      </c>
      <c r="C1559" s="47"/>
      <c r="D1559" s="47"/>
    </row>
    <row r="1560" spans="2:4" s="40" customFormat="1" ht="11.25">
      <c r="B1560" s="47" t="s">
        <v>296</v>
      </c>
      <c r="C1560" s="47"/>
      <c r="D1560" s="47"/>
    </row>
    <row r="1561" spans="1:4" s="40" customFormat="1" ht="11.25">
      <c r="A1561" s="40" t="s">
        <v>90</v>
      </c>
      <c r="B1561" s="47" t="s">
        <v>297</v>
      </c>
      <c r="C1561" s="47"/>
      <c r="D1561" s="68"/>
    </row>
    <row r="1562" spans="2:4" s="40" customFormat="1" ht="11.25">
      <c r="B1562" s="47" t="s">
        <v>298</v>
      </c>
      <c r="C1562" s="47"/>
      <c r="D1562" s="68"/>
    </row>
    <row r="1563" spans="2:4" s="40" customFormat="1" ht="11.25">
      <c r="B1563" s="47" t="s">
        <v>1038</v>
      </c>
      <c r="C1563" s="47"/>
      <c r="D1563" s="68"/>
    </row>
    <row r="1564" spans="1:4" ht="12.75">
      <c r="A1564" s="23"/>
      <c r="B1564" s="47" t="s">
        <v>300</v>
      </c>
      <c r="C1564" s="23"/>
      <c r="D1564" s="29"/>
    </row>
    <row r="1565" spans="1:4" ht="12.75">
      <c r="A1565" s="23"/>
      <c r="B1565" s="47"/>
      <c r="C1565" s="23"/>
      <c r="D1565" s="29"/>
    </row>
    <row r="1566" spans="1:4" ht="12.75">
      <c r="A1566" s="40"/>
      <c r="B1566" s="28" t="s">
        <v>147</v>
      </c>
      <c r="C1566" s="47"/>
      <c r="D1566" s="47"/>
    </row>
    <row r="1567" spans="1:4" ht="12" customHeight="1">
      <c r="A1567" s="160"/>
      <c r="B1567" s="161" t="s">
        <v>148</v>
      </c>
      <c r="C1567" s="160"/>
      <c r="D1567" s="160"/>
    </row>
    <row r="1568" spans="1:4" ht="12" customHeight="1">
      <c r="A1568" s="162" t="s">
        <v>4</v>
      </c>
      <c r="B1568" s="163" t="s">
        <v>91</v>
      </c>
      <c r="C1568" s="163" t="s">
        <v>92</v>
      </c>
      <c r="D1568" s="163" t="s">
        <v>93</v>
      </c>
    </row>
    <row r="1569" spans="1:4" ht="12" customHeight="1">
      <c r="A1569" s="164">
        <v>400</v>
      </c>
      <c r="B1569" s="165" t="s">
        <v>149</v>
      </c>
      <c r="C1569" s="166">
        <v>1984684</v>
      </c>
      <c r="D1569" s="166">
        <f>SUM(D1570,D1575,D1576)</f>
        <v>1188880.6</v>
      </c>
    </row>
    <row r="1570" spans="1:4" ht="12" customHeight="1">
      <c r="A1570" s="167"/>
      <c r="B1570" s="168" t="s">
        <v>150</v>
      </c>
      <c r="C1570" s="169">
        <f>SUM(C1574,C1571)</f>
        <v>1984684</v>
      </c>
      <c r="D1570" s="169">
        <f>SUM(D1574,D1571)</f>
        <v>848776.23</v>
      </c>
    </row>
    <row r="1571" spans="1:4" ht="12" customHeight="1">
      <c r="A1571" s="167"/>
      <c r="B1571" s="170" t="s">
        <v>62</v>
      </c>
      <c r="C1571" s="171">
        <f>SUM(C1572:C1573)</f>
        <v>1977684</v>
      </c>
      <c r="D1571" s="171">
        <f>SUM(D1572:D1573)</f>
        <v>846227.74</v>
      </c>
    </row>
    <row r="1572" spans="1:4" ht="12" customHeight="1">
      <c r="A1572" s="167"/>
      <c r="B1572" s="172" t="s">
        <v>77</v>
      </c>
      <c r="C1572" s="173">
        <v>1157946</v>
      </c>
      <c r="D1572" s="174">
        <v>583053.5</v>
      </c>
    </row>
    <row r="1573" spans="1:4" ht="12" customHeight="1">
      <c r="A1573" s="167"/>
      <c r="B1573" s="175" t="s">
        <v>151</v>
      </c>
      <c r="C1573" s="176">
        <v>819738</v>
      </c>
      <c r="D1573" s="177">
        <v>263174.24</v>
      </c>
    </row>
    <row r="1574" spans="1:4" ht="12" customHeight="1">
      <c r="A1574" s="167"/>
      <c r="B1574" s="170" t="s">
        <v>152</v>
      </c>
      <c r="C1574" s="171">
        <v>7000</v>
      </c>
      <c r="D1574" s="171">
        <v>2548.49</v>
      </c>
    </row>
    <row r="1575" spans="1:4" ht="12" customHeight="1">
      <c r="A1575" s="167"/>
      <c r="B1575" s="170" t="s">
        <v>143</v>
      </c>
      <c r="C1575" s="171"/>
      <c r="D1575" s="171">
        <v>337493.26</v>
      </c>
    </row>
    <row r="1576" spans="1:4" ht="12" customHeight="1">
      <c r="A1576" s="178"/>
      <c r="B1576" s="162" t="s">
        <v>301</v>
      </c>
      <c r="C1576" s="171"/>
      <c r="D1576" s="171">
        <v>2611.11</v>
      </c>
    </row>
    <row r="1577" spans="1:4" ht="12" customHeight="1">
      <c r="A1577" s="160"/>
      <c r="B1577" s="161" t="s">
        <v>94</v>
      </c>
      <c r="C1577" s="160"/>
      <c r="D1577" s="179"/>
    </row>
    <row r="1578" spans="1:4" ht="12" customHeight="1">
      <c r="A1578" s="162" t="s">
        <v>4</v>
      </c>
      <c r="B1578" s="163" t="s">
        <v>91</v>
      </c>
      <c r="C1578" s="163" t="s">
        <v>92</v>
      </c>
      <c r="D1578" s="180" t="s">
        <v>93</v>
      </c>
    </row>
    <row r="1579" spans="1:4" ht="12" customHeight="1">
      <c r="A1579" s="164">
        <v>400</v>
      </c>
      <c r="B1579" s="165" t="s">
        <v>95</v>
      </c>
      <c r="C1579" s="166">
        <v>1977029</v>
      </c>
      <c r="D1579" s="166">
        <f>SUM(D1580,D1650:D1651)</f>
        <v>1189785.07</v>
      </c>
    </row>
    <row r="1580" spans="1:4" ht="12" customHeight="1">
      <c r="A1580" s="167"/>
      <c r="B1580" s="168" t="s">
        <v>1</v>
      </c>
      <c r="C1580" s="169">
        <v>1977029</v>
      </c>
      <c r="D1580" s="169">
        <f>SUM(D1581,D1582:D1587,D1589,D1597,D1600,D1607,D1608,D1625,D1627,D1628:D1629,D1632,D1635:D1637,D1638:D1642,D1644:D1649)</f>
        <v>849853.57</v>
      </c>
    </row>
    <row r="1581" spans="1:4" ht="12" customHeight="1">
      <c r="A1581" s="167"/>
      <c r="B1581" s="170" t="s">
        <v>302</v>
      </c>
      <c r="C1581" s="171">
        <v>12000</v>
      </c>
      <c r="D1581" s="171">
        <v>5104.1</v>
      </c>
    </row>
    <row r="1582" spans="1:4" ht="12" customHeight="1">
      <c r="A1582" s="167"/>
      <c r="B1582" s="170" t="s">
        <v>96</v>
      </c>
      <c r="C1582" s="171">
        <v>438625</v>
      </c>
      <c r="D1582" s="171">
        <v>180490.65</v>
      </c>
    </row>
    <row r="1583" spans="1:5" ht="12" customHeight="1">
      <c r="A1583" s="167"/>
      <c r="B1583" s="170" t="s">
        <v>97</v>
      </c>
      <c r="C1583" s="171">
        <v>37100</v>
      </c>
      <c r="D1583" s="171">
        <v>0</v>
      </c>
      <c r="E1583" s="181"/>
    </row>
    <row r="1584" spans="1:4" ht="12" customHeight="1">
      <c r="A1584" s="167"/>
      <c r="B1584" s="170" t="s">
        <v>98</v>
      </c>
      <c r="C1584" s="171">
        <v>77828</v>
      </c>
      <c r="D1584" s="171">
        <v>28685.38</v>
      </c>
    </row>
    <row r="1585" spans="1:4" ht="12" customHeight="1">
      <c r="A1585" s="167"/>
      <c r="B1585" s="170" t="s">
        <v>99</v>
      </c>
      <c r="C1585" s="171">
        <v>11925</v>
      </c>
      <c r="D1585" s="171">
        <v>4343.69</v>
      </c>
    </row>
    <row r="1586" spans="1:4" ht="12" customHeight="1">
      <c r="A1586" s="167"/>
      <c r="B1586" s="170" t="s">
        <v>100</v>
      </c>
      <c r="C1586" s="171">
        <v>11000</v>
      </c>
      <c r="D1586" s="171">
        <v>0</v>
      </c>
    </row>
    <row r="1587" spans="1:4" ht="12" customHeight="1">
      <c r="A1587" s="167"/>
      <c r="B1587" s="170" t="s">
        <v>101</v>
      </c>
      <c r="C1587" s="171">
        <v>11000</v>
      </c>
      <c r="D1587" s="171">
        <v>8801</v>
      </c>
    </row>
    <row r="1588" spans="1:4" ht="12" customHeight="1">
      <c r="A1588" s="167"/>
      <c r="B1588" s="182" t="s">
        <v>70</v>
      </c>
      <c r="C1588" s="183"/>
      <c r="D1588" s="184"/>
    </row>
    <row r="1589" spans="1:4" ht="12" customHeight="1">
      <c r="A1589" s="167"/>
      <c r="B1589" s="170" t="s">
        <v>102</v>
      </c>
      <c r="C1589" s="171">
        <v>152698</v>
      </c>
      <c r="D1589" s="171">
        <f>SUM(D1590:D1596)</f>
        <v>63192.35999999999</v>
      </c>
    </row>
    <row r="1590" spans="1:4" ht="35.25" customHeight="1">
      <c r="A1590" s="167"/>
      <c r="B1590" s="513" t="s">
        <v>203</v>
      </c>
      <c r="C1590" s="514"/>
      <c r="D1590" s="174">
        <v>23843.55</v>
      </c>
    </row>
    <row r="1591" spans="1:4" ht="12" customHeight="1">
      <c r="A1591" s="167"/>
      <c r="B1591" s="160" t="s">
        <v>303</v>
      </c>
      <c r="C1591" s="160"/>
      <c r="D1591" s="179">
        <v>6726.9</v>
      </c>
    </row>
    <row r="1592" spans="1:4" ht="12" customHeight="1">
      <c r="A1592" s="167"/>
      <c r="B1592" s="160" t="s">
        <v>1039</v>
      </c>
      <c r="C1592" s="160"/>
      <c r="D1592" s="179">
        <v>3096</v>
      </c>
    </row>
    <row r="1593" spans="1:4" ht="12" customHeight="1">
      <c r="A1593" s="167"/>
      <c r="B1593" s="160" t="s">
        <v>1040</v>
      </c>
      <c r="C1593" s="160"/>
      <c r="D1593" s="179">
        <v>21000</v>
      </c>
    </row>
    <row r="1594" spans="1:5" ht="12" customHeight="1">
      <c r="A1594" s="167"/>
      <c r="B1594" s="160" t="s">
        <v>304</v>
      </c>
      <c r="C1594" s="160"/>
      <c r="D1594" s="179">
        <v>444.63</v>
      </c>
      <c r="E1594" s="181"/>
    </row>
    <row r="1595" spans="1:4" ht="12" customHeight="1">
      <c r="A1595" s="167"/>
      <c r="B1595" s="160" t="s">
        <v>352</v>
      </c>
      <c r="C1595" s="160"/>
      <c r="D1595" s="179">
        <v>1278.1</v>
      </c>
    </row>
    <row r="1596" spans="1:4" ht="12" customHeight="1">
      <c r="A1596" s="167"/>
      <c r="B1596" s="160" t="s">
        <v>103</v>
      </c>
      <c r="C1596" s="160"/>
      <c r="D1596" s="179">
        <v>6803.18</v>
      </c>
    </row>
    <row r="1597" spans="1:4" ht="12" customHeight="1">
      <c r="A1597" s="167"/>
      <c r="B1597" s="185" t="s">
        <v>104</v>
      </c>
      <c r="C1597" s="186">
        <v>465000</v>
      </c>
      <c r="D1597" s="186">
        <v>267765.59</v>
      </c>
    </row>
    <row r="1598" spans="1:4" ht="12" customHeight="1">
      <c r="A1598" s="167"/>
      <c r="B1598" s="172" t="s">
        <v>305</v>
      </c>
      <c r="C1598" s="172"/>
      <c r="D1598" s="174">
        <v>148453.88</v>
      </c>
    </row>
    <row r="1599" spans="1:4" ht="12" customHeight="1">
      <c r="A1599" s="167"/>
      <c r="B1599" s="175" t="s">
        <v>306</v>
      </c>
      <c r="C1599" s="175"/>
      <c r="D1599" s="177">
        <v>119311.71</v>
      </c>
    </row>
    <row r="1600" spans="1:4" ht="12" customHeight="1">
      <c r="A1600" s="167"/>
      <c r="B1600" s="170" t="s">
        <v>105</v>
      </c>
      <c r="C1600" s="171">
        <v>94668</v>
      </c>
      <c r="D1600" s="171">
        <f>SUM(D1601:D1606)</f>
        <v>7919.64</v>
      </c>
    </row>
    <row r="1601" spans="1:4" ht="12" customHeight="1">
      <c r="A1601" s="167"/>
      <c r="B1601" s="172" t="s">
        <v>1041</v>
      </c>
      <c r="C1601" s="172"/>
      <c r="D1601" s="174">
        <v>600</v>
      </c>
    </row>
    <row r="1602" spans="1:4" ht="12" customHeight="1">
      <c r="A1602" s="167"/>
      <c r="B1602" s="160" t="s">
        <v>307</v>
      </c>
      <c r="C1602" s="160"/>
      <c r="D1602" s="179">
        <v>2513.94</v>
      </c>
    </row>
    <row r="1603" spans="1:4" ht="12" customHeight="1">
      <c r="A1603" s="167"/>
      <c r="B1603" s="160" t="s">
        <v>308</v>
      </c>
      <c r="C1603" s="160"/>
      <c r="D1603" s="179">
        <v>537.7</v>
      </c>
    </row>
    <row r="1604" spans="1:4" ht="12" customHeight="1">
      <c r="A1604" s="167"/>
      <c r="B1604" s="515" t="s">
        <v>309</v>
      </c>
      <c r="C1604" s="516"/>
      <c r="D1604" s="187">
        <v>2400</v>
      </c>
    </row>
    <row r="1605" spans="1:4" ht="12" customHeight="1">
      <c r="A1605" s="167"/>
      <c r="B1605" s="160" t="s">
        <v>310</v>
      </c>
      <c r="C1605" s="160"/>
      <c r="D1605" s="179">
        <v>1378</v>
      </c>
    </row>
    <row r="1606" spans="1:4" ht="12" customHeight="1">
      <c r="A1606" s="167"/>
      <c r="B1606" s="160" t="s">
        <v>311</v>
      </c>
      <c r="C1606" s="160"/>
      <c r="D1606" s="179">
        <v>490</v>
      </c>
    </row>
    <row r="1607" spans="1:4" ht="12" customHeight="1">
      <c r="A1607" s="167"/>
      <c r="B1607" s="162" t="s">
        <v>106</v>
      </c>
      <c r="C1607" s="194">
        <v>3000</v>
      </c>
      <c r="D1607" s="194">
        <v>0</v>
      </c>
    </row>
    <row r="1608" spans="1:4" ht="12" customHeight="1">
      <c r="A1608" s="167"/>
      <c r="B1608" s="188" t="s">
        <v>107</v>
      </c>
      <c r="C1608" s="189">
        <v>169788</v>
      </c>
      <c r="D1608" s="189">
        <f>SUM(D1609:D1624)</f>
        <v>73416.92999999998</v>
      </c>
    </row>
    <row r="1609" spans="1:4" ht="12" customHeight="1">
      <c r="A1609" s="167"/>
      <c r="B1609" s="172" t="s">
        <v>312</v>
      </c>
      <c r="C1609" s="172"/>
      <c r="D1609" s="174">
        <v>1178</v>
      </c>
    </row>
    <row r="1610" spans="1:4" ht="12" customHeight="1">
      <c r="A1610" s="167"/>
      <c r="B1610" s="160" t="s">
        <v>313</v>
      </c>
      <c r="C1610" s="160"/>
      <c r="D1610" s="179">
        <v>565.57</v>
      </c>
    </row>
    <row r="1611" spans="1:4" ht="12" customHeight="1">
      <c r="A1611" s="167"/>
      <c r="B1611" s="160" t="s">
        <v>109</v>
      </c>
      <c r="C1611" s="160"/>
      <c r="D1611" s="179">
        <v>3187.5</v>
      </c>
    </row>
    <row r="1612" spans="1:4" ht="12" customHeight="1">
      <c r="A1612" s="167"/>
      <c r="B1612" s="160" t="s">
        <v>1042</v>
      </c>
      <c r="C1612" s="160"/>
      <c r="D1612" s="179">
        <v>4275</v>
      </c>
    </row>
    <row r="1613" spans="1:4" ht="12" customHeight="1">
      <c r="A1613" s="167"/>
      <c r="B1613" s="160" t="s">
        <v>314</v>
      </c>
      <c r="C1613" s="160"/>
      <c r="D1613" s="179">
        <v>3600</v>
      </c>
    </row>
    <row r="1614" spans="1:4" ht="12" customHeight="1">
      <c r="A1614" s="167"/>
      <c r="B1614" s="160" t="s">
        <v>315</v>
      </c>
      <c r="C1614" s="160"/>
      <c r="D1614" s="179">
        <v>8800</v>
      </c>
    </row>
    <row r="1615" spans="1:4" ht="12" customHeight="1">
      <c r="A1615" s="167"/>
      <c r="B1615" s="515" t="s">
        <v>316</v>
      </c>
      <c r="C1615" s="516"/>
      <c r="D1615" s="179">
        <v>2889</v>
      </c>
    </row>
    <row r="1616" spans="1:4" ht="12" customHeight="1">
      <c r="A1616" s="167"/>
      <c r="B1616" s="160" t="s">
        <v>317</v>
      </c>
      <c r="C1616" s="160"/>
      <c r="D1616" s="179">
        <v>7289.24</v>
      </c>
    </row>
    <row r="1617" spans="1:4" ht="12" customHeight="1">
      <c r="A1617" s="167"/>
      <c r="B1617" s="160" t="s">
        <v>318</v>
      </c>
      <c r="C1617" s="160"/>
      <c r="D1617" s="179">
        <v>8170.44</v>
      </c>
    </row>
    <row r="1618" spans="1:4" ht="12" customHeight="1">
      <c r="A1618" s="167"/>
      <c r="B1618" s="190" t="s">
        <v>1043</v>
      </c>
      <c r="C1618" s="160"/>
      <c r="D1618" s="179">
        <v>26132.4</v>
      </c>
    </row>
    <row r="1619" spans="1:4" ht="12" customHeight="1">
      <c r="A1619" s="167"/>
      <c r="B1619" s="160" t="s">
        <v>1044</v>
      </c>
      <c r="C1619" s="160"/>
      <c r="D1619" s="179">
        <v>1450</v>
      </c>
    </row>
    <row r="1620" spans="1:4" ht="12" customHeight="1">
      <c r="A1620" s="167"/>
      <c r="B1620" s="160" t="s">
        <v>319</v>
      </c>
      <c r="C1620" s="160"/>
      <c r="D1620" s="179">
        <v>953.7</v>
      </c>
    </row>
    <row r="1621" spans="1:4" ht="12" customHeight="1">
      <c r="A1621" s="167"/>
      <c r="B1621" s="160" t="s">
        <v>320</v>
      </c>
      <c r="C1621" s="160"/>
      <c r="D1621" s="179">
        <v>216.17</v>
      </c>
    </row>
    <row r="1622" spans="1:4" ht="12" customHeight="1">
      <c r="A1622" s="167"/>
      <c r="B1622" s="160" t="s">
        <v>321</v>
      </c>
      <c r="C1622" s="160"/>
      <c r="D1622" s="179">
        <v>326.4</v>
      </c>
    </row>
    <row r="1623" spans="1:4" ht="12" customHeight="1">
      <c r="A1623" s="167"/>
      <c r="B1623" s="160" t="s">
        <v>322</v>
      </c>
      <c r="C1623" s="160"/>
      <c r="D1623" s="179">
        <v>2300</v>
      </c>
    </row>
    <row r="1624" spans="1:4" ht="12" customHeight="1">
      <c r="A1624" s="167"/>
      <c r="B1624" s="160" t="s">
        <v>108</v>
      </c>
      <c r="C1624" s="160"/>
      <c r="D1624" s="179">
        <v>2083.51</v>
      </c>
    </row>
    <row r="1625" spans="1:4" ht="12" customHeight="1">
      <c r="A1625" s="167"/>
      <c r="B1625" s="185" t="s">
        <v>110</v>
      </c>
      <c r="C1625" s="186">
        <v>1131</v>
      </c>
      <c r="D1625" s="186">
        <v>436.74</v>
      </c>
    </row>
    <row r="1626" spans="1:4" ht="12" customHeight="1">
      <c r="A1626" s="167"/>
      <c r="B1626" s="191" t="s">
        <v>111</v>
      </c>
      <c r="C1626" s="192"/>
      <c r="D1626" s="184">
        <v>436.74</v>
      </c>
    </row>
    <row r="1627" spans="1:4" ht="12" customHeight="1">
      <c r="A1627" s="167"/>
      <c r="B1627" s="162" t="s">
        <v>112</v>
      </c>
      <c r="C1627" s="171">
        <v>9055</v>
      </c>
      <c r="D1627" s="171">
        <v>4440.4</v>
      </c>
    </row>
    <row r="1628" spans="1:4" ht="12" customHeight="1">
      <c r="A1628" s="167"/>
      <c r="B1628" s="162" t="s">
        <v>113</v>
      </c>
      <c r="C1628" s="171">
        <v>4219</v>
      </c>
      <c r="D1628" s="171">
        <v>1796.35</v>
      </c>
    </row>
    <row r="1629" spans="1:4" ht="12" customHeight="1">
      <c r="A1629" s="167"/>
      <c r="B1629" s="170" t="s">
        <v>114</v>
      </c>
      <c r="C1629" s="171">
        <v>5145</v>
      </c>
      <c r="D1629" s="171">
        <f>SUM(D1630:D1631)</f>
        <v>3038.91</v>
      </c>
    </row>
    <row r="1630" spans="1:4" ht="12" customHeight="1">
      <c r="A1630" s="167"/>
      <c r="B1630" s="172" t="s">
        <v>85</v>
      </c>
      <c r="C1630" s="172"/>
      <c r="D1630" s="174">
        <v>1842.21</v>
      </c>
    </row>
    <row r="1631" spans="1:4" ht="12" customHeight="1">
      <c r="A1631" s="167"/>
      <c r="B1631" s="175" t="s">
        <v>323</v>
      </c>
      <c r="C1631" s="175"/>
      <c r="D1631" s="177">
        <v>1196.7</v>
      </c>
    </row>
    <row r="1632" spans="1:4" ht="12" customHeight="1">
      <c r="A1632" s="167"/>
      <c r="B1632" s="170" t="s">
        <v>115</v>
      </c>
      <c r="C1632" s="171">
        <v>40000</v>
      </c>
      <c r="D1632" s="171">
        <f>SUM(D1633:D1634)</f>
        <v>29021.11</v>
      </c>
    </row>
    <row r="1633" spans="1:4" ht="12" customHeight="1">
      <c r="A1633" s="167"/>
      <c r="B1633" s="160" t="s">
        <v>324</v>
      </c>
      <c r="C1633" s="160"/>
      <c r="D1633" s="179">
        <v>1431</v>
      </c>
    </row>
    <row r="1634" spans="1:4" ht="12" customHeight="1">
      <c r="A1634" s="167"/>
      <c r="B1634" s="160" t="s">
        <v>325</v>
      </c>
      <c r="C1634" s="160"/>
      <c r="D1634" s="179">
        <v>27590.11</v>
      </c>
    </row>
    <row r="1635" spans="1:4" ht="12" customHeight="1">
      <c r="A1635" s="167"/>
      <c r="B1635" s="170" t="s">
        <v>116</v>
      </c>
      <c r="C1635" s="171">
        <v>295000</v>
      </c>
      <c r="D1635" s="171">
        <v>144144</v>
      </c>
    </row>
    <row r="1636" spans="1:4" ht="12" customHeight="1">
      <c r="A1636" s="167"/>
      <c r="B1636" s="193" t="s">
        <v>118</v>
      </c>
      <c r="C1636" s="194">
        <v>600</v>
      </c>
      <c r="D1636" s="194">
        <v>331</v>
      </c>
    </row>
    <row r="1637" spans="1:4" ht="12" customHeight="1">
      <c r="A1637" s="167"/>
      <c r="B1637" s="162" t="s">
        <v>326</v>
      </c>
      <c r="C1637" s="171">
        <v>63000</v>
      </c>
      <c r="D1637" s="171">
        <v>25630.1</v>
      </c>
    </row>
    <row r="1638" spans="1:4" ht="12" customHeight="1">
      <c r="A1638" s="167"/>
      <c r="B1638" s="185" t="s">
        <v>117</v>
      </c>
      <c r="C1638" s="186"/>
      <c r="D1638" s="186"/>
    </row>
    <row r="1639" spans="1:4" ht="12" customHeight="1">
      <c r="A1639" s="167"/>
      <c r="B1639" s="188" t="s">
        <v>119</v>
      </c>
      <c r="C1639" s="189">
        <v>515</v>
      </c>
      <c r="D1639" s="189">
        <v>0</v>
      </c>
    </row>
    <row r="1640" spans="1:4" ht="12" customHeight="1">
      <c r="A1640" s="167"/>
      <c r="B1640" s="170" t="s">
        <v>120</v>
      </c>
      <c r="C1640" s="171">
        <v>3500</v>
      </c>
      <c r="D1640" s="171">
        <v>150</v>
      </c>
    </row>
    <row r="1641" spans="1:4" ht="12" customHeight="1">
      <c r="A1641" s="167"/>
      <c r="B1641" s="170" t="s">
        <v>121</v>
      </c>
      <c r="C1641" s="171">
        <v>2000</v>
      </c>
      <c r="D1641" s="171">
        <v>570.62</v>
      </c>
    </row>
    <row r="1642" spans="1:4" ht="12" customHeight="1">
      <c r="A1642" s="167"/>
      <c r="B1642" s="170" t="s">
        <v>122</v>
      </c>
      <c r="C1642" s="171">
        <v>8232</v>
      </c>
      <c r="D1642" s="171">
        <v>575</v>
      </c>
    </row>
    <row r="1643" spans="1:4" ht="12" customHeight="1">
      <c r="A1643" s="167"/>
      <c r="B1643" s="195" t="s">
        <v>123</v>
      </c>
      <c r="C1643" s="186"/>
      <c r="D1643" s="186"/>
    </row>
    <row r="1644" spans="1:4" ht="12" customHeight="1">
      <c r="A1644" s="190"/>
      <c r="B1644" s="191" t="s">
        <v>327</v>
      </c>
      <c r="C1644" s="196">
        <v>10000</v>
      </c>
      <c r="D1644" s="184">
        <v>0</v>
      </c>
    </row>
    <row r="1645" spans="1:4" ht="12" customHeight="1">
      <c r="A1645" s="167"/>
      <c r="B1645" s="197" t="s">
        <v>124</v>
      </c>
      <c r="C1645" s="198">
        <v>50000</v>
      </c>
      <c r="D1645" s="198">
        <v>0</v>
      </c>
    </row>
    <row r="1646" spans="1:4" ht="12" customHeight="1">
      <c r="A1646" s="167"/>
      <c r="B1646" s="191" t="s">
        <v>328</v>
      </c>
      <c r="C1646" s="196">
        <v>15000</v>
      </c>
      <c r="D1646" s="184">
        <v>0</v>
      </c>
    </row>
    <row r="1647" spans="1:4" ht="12" customHeight="1">
      <c r="A1647" s="167"/>
      <c r="B1647" s="191" t="s">
        <v>329</v>
      </c>
      <c r="C1647" s="196">
        <v>15000</v>
      </c>
      <c r="D1647" s="184">
        <v>0</v>
      </c>
    </row>
    <row r="1648" spans="1:4" ht="12" customHeight="1">
      <c r="A1648" s="167"/>
      <c r="B1648" s="191" t="s">
        <v>330</v>
      </c>
      <c r="C1648" s="196">
        <v>15000</v>
      </c>
      <c r="D1648" s="184">
        <v>0</v>
      </c>
    </row>
    <row r="1649" spans="1:4" ht="12" customHeight="1">
      <c r="A1649" s="167"/>
      <c r="B1649" s="191" t="s">
        <v>351</v>
      </c>
      <c r="C1649" s="196">
        <v>5000</v>
      </c>
      <c r="D1649" s="184">
        <v>0</v>
      </c>
    </row>
    <row r="1650" spans="1:4" ht="12" customHeight="1">
      <c r="A1650" s="190"/>
      <c r="B1650" s="199" t="s">
        <v>146</v>
      </c>
      <c r="C1650" s="176"/>
      <c r="D1650" s="177">
        <v>337493.26</v>
      </c>
    </row>
    <row r="1651" spans="1:4" ht="12" customHeight="1">
      <c r="A1651" s="199"/>
      <c r="B1651" s="191" t="s">
        <v>175</v>
      </c>
      <c r="C1651" s="192"/>
      <c r="D1651" s="184">
        <v>2438.24</v>
      </c>
    </row>
    <row r="1652" spans="1:4" ht="12" customHeight="1">
      <c r="A1652" s="200"/>
      <c r="B1652" s="160"/>
      <c r="C1652" s="160"/>
      <c r="D1652" s="160"/>
    </row>
    <row r="1653" spans="1:4" ht="12" customHeight="1">
      <c r="A1653" s="200" t="s">
        <v>331</v>
      </c>
      <c r="B1653" s="200"/>
      <c r="C1653" s="160"/>
      <c r="D1653" s="160"/>
    </row>
    <row r="1654" spans="1:4" ht="12" customHeight="1">
      <c r="A1654" s="200"/>
      <c r="B1654" s="200" t="s">
        <v>125</v>
      </c>
      <c r="C1654" s="160"/>
      <c r="D1654" s="160"/>
    </row>
    <row r="1655" spans="1:4" ht="12" customHeight="1">
      <c r="A1655" s="200"/>
      <c r="B1655" s="160" t="s">
        <v>332</v>
      </c>
      <c r="C1655" s="201"/>
      <c r="D1655" s="160"/>
    </row>
    <row r="1656" spans="1:4" ht="12" customHeight="1">
      <c r="A1656" s="200"/>
      <c r="B1656" s="160" t="s">
        <v>333</v>
      </c>
      <c r="C1656" s="160"/>
      <c r="D1656" s="160"/>
    </row>
    <row r="1657" spans="1:4" ht="12" customHeight="1">
      <c r="A1657" s="200"/>
      <c r="B1657" s="160" t="s">
        <v>334</v>
      </c>
      <c r="C1657" s="160"/>
      <c r="D1657" s="160"/>
    </row>
    <row r="1658" spans="1:4" ht="12" customHeight="1">
      <c r="A1658" s="200"/>
      <c r="B1658" s="160" t="s">
        <v>335</v>
      </c>
      <c r="C1658" s="160"/>
      <c r="D1658" s="160"/>
    </row>
    <row r="1659" spans="1:4" ht="12" customHeight="1">
      <c r="A1659" s="200"/>
      <c r="B1659" s="160"/>
      <c r="C1659" s="160"/>
      <c r="D1659" s="160"/>
    </row>
    <row r="1660" spans="1:4" ht="12" customHeight="1">
      <c r="A1660" s="200" t="s">
        <v>348</v>
      </c>
      <c r="B1660" s="208"/>
      <c r="C1660" s="209"/>
      <c r="D1660" s="202"/>
    </row>
    <row r="1661" spans="1:4" ht="12" customHeight="1">
      <c r="A1661" s="200"/>
      <c r="B1661" s="208" t="s">
        <v>126</v>
      </c>
      <c r="C1661" s="209"/>
      <c r="D1661" s="203"/>
    </row>
    <row r="1662" spans="1:4" ht="12" customHeight="1">
      <c r="A1662" s="200"/>
      <c r="B1662" s="209" t="s">
        <v>349</v>
      </c>
      <c r="C1662" s="210"/>
      <c r="D1662" s="160"/>
    </row>
    <row r="1663" spans="1:4" ht="12" customHeight="1">
      <c r="A1663" s="200"/>
      <c r="B1663" s="209" t="s">
        <v>350</v>
      </c>
      <c r="C1663" s="209"/>
      <c r="D1663" s="160"/>
    </row>
    <row r="1664" spans="1:4" ht="12" customHeight="1">
      <c r="A1664" s="200"/>
      <c r="B1664" s="209" t="s">
        <v>336</v>
      </c>
      <c r="C1664" s="209"/>
      <c r="D1664" s="160"/>
    </row>
    <row r="1665" spans="1:4" ht="12" customHeight="1">
      <c r="A1665" s="200"/>
      <c r="B1665" s="209" t="s">
        <v>337</v>
      </c>
      <c r="C1665" s="209"/>
      <c r="D1665" s="160"/>
    </row>
    <row r="1666" spans="1:4" ht="12" customHeight="1">
      <c r="A1666" s="200"/>
      <c r="B1666" s="209" t="s">
        <v>338</v>
      </c>
      <c r="C1666" s="209"/>
      <c r="D1666" s="160"/>
    </row>
    <row r="1667" spans="1:4" ht="11.25" customHeight="1">
      <c r="A1667" s="130"/>
      <c r="B1667" s="5"/>
      <c r="C1667" s="5"/>
      <c r="D1667" s="5"/>
    </row>
    <row r="1668" spans="1:4" ht="5.25" customHeight="1" hidden="1">
      <c r="A1668" s="59"/>
      <c r="B1668" s="131"/>
      <c r="C1668" s="131"/>
      <c r="D1668" s="5"/>
    </row>
    <row r="1669" spans="1:4" ht="165" customHeight="1">
      <c r="A1669" s="510" t="s">
        <v>340</v>
      </c>
      <c r="B1669" s="511"/>
      <c r="C1669" s="511"/>
      <c r="D1669" s="512"/>
    </row>
    <row r="1715" ht="12.75">
      <c r="B1715" s="74"/>
    </row>
  </sheetData>
  <sheetProtection/>
  <mergeCells count="514">
    <mergeCell ref="B534:C534"/>
    <mergeCell ref="B542:C542"/>
    <mergeCell ref="B575:C575"/>
    <mergeCell ref="B579:C579"/>
    <mergeCell ref="B764:C764"/>
    <mergeCell ref="B951:C951"/>
    <mergeCell ref="B553:C553"/>
    <mergeCell ref="B554:C554"/>
    <mergeCell ref="B556:C556"/>
    <mergeCell ref="B558:C558"/>
    <mergeCell ref="B429:C429"/>
    <mergeCell ref="B431:C431"/>
    <mergeCell ref="B433:C433"/>
    <mergeCell ref="B443:C443"/>
    <mergeCell ref="B445:C445"/>
    <mergeCell ref="B447:C447"/>
    <mergeCell ref="B410:C410"/>
    <mergeCell ref="B412:C412"/>
    <mergeCell ref="B414:C414"/>
    <mergeCell ref="B419:C419"/>
    <mergeCell ref="B421:C421"/>
    <mergeCell ref="B426:C426"/>
    <mergeCell ref="B118:C118"/>
    <mergeCell ref="B121:C121"/>
    <mergeCell ref="B125:C125"/>
    <mergeCell ref="B184:C184"/>
    <mergeCell ref="B239:C239"/>
    <mergeCell ref="B88:C88"/>
    <mergeCell ref="B93:C93"/>
    <mergeCell ref="B98:C98"/>
    <mergeCell ref="B102:C102"/>
    <mergeCell ref="B105:C105"/>
    <mergeCell ref="B108:C108"/>
    <mergeCell ref="B252:C252"/>
    <mergeCell ref="B279:C279"/>
    <mergeCell ref="B281:C281"/>
    <mergeCell ref="B282:C282"/>
    <mergeCell ref="B287:C287"/>
    <mergeCell ref="B232:C232"/>
    <mergeCell ref="B234:C234"/>
    <mergeCell ref="B243:C243"/>
    <mergeCell ref="B249:C249"/>
    <mergeCell ref="B57:C57"/>
    <mergeCell ref="B66:C66"/>
    <mergeCell ref="B73:C73"/>
    <mergeCell ref="B79:C79"/>
    <mergeCell ref="B85:C85"/>
    <mergeCell ref="B229:C229"/>
    <mergeCell ref="B211:C211"/>
    <mergeCell ref="B212:C212"/>
    <mergeCell ref="B213:C213"/>
    <mergeCell ref="B214:C214"/>
    <mergeCell ref="B251:C251"/>
    <mergeCell ref="B219:C219"/>
    <mergeCell ref="B221:C221"/>
    <mergeCell ref="B224:C224"/>
    <mergeCell ref="B226:C226"/>
    <mergeCell ref="B227:C227"/>
    <mergeCell ref="B228:C228"/>
    <mergeCell ref="B215:C215"/>
    <mergeCell ref="B216:C216"/>
    <mergeCell ref="B173:C173"/>
    <mergeCell ref="B175:C175"/>
    <mergeCell ref="B207:C207"/>
    <mergeCell ref="B209:C209"/>
    <mergeCell ref="B210:C210"/>
    <mergeCell ref="B152:C152"/>
    <mergeCell ref="B154:C154"/>
    <mergeCell ref="B156:C156"/>
    <mergeCell ref="B161:C161"/>
    <mergeCell ref="B169:C169"/>
    <mergeCell ref="B171:C171"/>
    <mergeCell ref="A22:D22"/>
    <mergeCell ref="B311:D311"/>
    <mergeCell ref="A1669:D1669"/>
    <mergeCell ref="B1291:D1291"/>
    <mergeCell ref="B1590:C1590"/>
    <mergeCell ref="B1604:C1604"/>
    <mergeCell ref="B1615:C1615"/>
    <mergeCell ref="B312:D312"/>
    <mergeCell ref="B61:C61"/>
    <mergeCell ref="B150:C150"/>
    <mergeCell ref="A5:B5"/>
    <mergeCell ref="A8:D8"/>
    <mergeCell ref="A11:D11"/>
    <mergeCell ref="A12:D12"/>
    <mergeCell ref="B20:D20"/>
    <mergeCell ref="B21:D21"/>
    <mergeCell ref="B321:C321"/>
    <mergeCell ref="B451:C451"/>
    <mergeCell ref="B461:C461"/>
    <mergeCell ref="B462:C462"/>
    <mergeCell ref="B463:C463"/>
    <mergeCell ref="B328:C328"/>
    <mergeCell ref="B330:C330"/>
    <mergeCell ref="B333:C333"/>
    <mergeCell ref="B335:C335"/>
    <mergeCell ref="B336:C336"/>
    <mergeCell ref="B464:C464"/>
    <mergeCell ref="B466:C466"/>
    <mergeCell ref="B467:C467"/>
    <mergeCell ref="B468:C468"/>
    <mergeCell ref="B469:C469"/>
    <mergeCell ref="B470:C470"/>
    <mergeCell ref="B471:C471"/>
    <mergeCell ref="B472:C472"/>
    <mergeCell ref="B473:C473"/>
    <mergeCell ref="B474:C474"/>
    <mergeCell ref="B476:C476"/>
    <mergeCell ref="B477:C477"/>
    <mergeCell ref="B478:C478"/>
    <mergeCell ref="B480:C480"/>
    <mergeCell ref="B481:C481"/>
    <mergeCell ref="B484:C484"/>
    <mergeCell ref="B485:C485"/>
    <mergeCell ref="B486:C486"/>
    <mergeCell ref="B487:C487"/>
    <mergeCell ref="B488:C488"/>
    <mergeCell ref="B489:C489"/>
    <mergeCell ref="B496:C496"/>
    <mergeCell ref="B512:C512"/>
    <mergeCell ref="B514:C514"/>
    <mergeCell ref="B497:C497"/>
    <mergeCell ref="B499:C499"/>
    <mergeCell ref="B509:C509"/>
    <mergeCell ref="B515:C515"/>
    <mergeCell ref="B517:C517"/>
    <mergeCell ref="B518:C518"/>
    <mergeCell ref="B519:C519"/>
    <mergeCell ref="B520:C520"/>
    <mergeCell ref="B521:C521"/>
    <mergeCell ref="B523:C523"/>
    <mergeCell ref="B545:C545"/>
    <mergeCell ref="B546:C546"/>
    <mergeCell ref="B548:C548"/>
    <mergeCell ref="B550:C550"/>
    <mergeCell ref="B551:C551"/>
    <mergeCell ref="B526:C526"/>
    <mergeCell ref="B528:C528"/>
    <mergeCell ref="B530:C530"/>
    <mergeCell ref="B532:C532"/>
    <mergeCell ref="B560:C560"/>
    <mergeCell ref="B562:C562"/>
    <mergeCell ref="B564:C564"/>
    <mergeCell ref="B567:C567"/>
    <mergeCell ref="B568:C568"/>
    <mergeCell ref="B570:C570"/>
    <mergeCell ref="B571:C571"/>
    <mergeCell ref="B583:C583"/>
    <mergeCell ref="B585:C585"/>
    <mergeCell ref="B587:C587"/>
    <mergeCell ref="B589:C589"/>
    <mergeCell ref="B591:C591"/>
    <mergeCell ref="B593:C593"/>
    <mergeCell ref="B595:C595"/>
    <mergeCell ref="B596:C596"/>
    <mergeCell ref="B597:C597"/>
    <mergeCell ref="B598:C598"/>
    <mergeCell ref="B599:C599"/>
    <mergeCell ref="B600:C600"/>
    <mergeCell ref="B601:C601"/>
    <mergeCell ref="B603:C603"/>
    <mergeCell ref="B605:C605"/>
    <mergeCell ref="B607:C607"/>
    <mergeCell ref="B609:C609"/>
    <mergeCell ref="B610:C610"/>
    <mergeCell ref="B611:C611"/>
    <mergeCell ref="B612:C612"/>
    <mergeCell ref="B613:C613"/>
    <mergeCell ref="B614:C614"/>
    <mergeCell ref="B617:C617"/>
    <mergeCell ref="B620:C620"/>
    <mergeCell ref="B623:C623"/>
    <mergeCell ref="B624:C624"/>
    <mergeCell ref="B625:C625"/>
    <mergeCell ref="B630:C630"/>
    <mergeCell ref="B646:C646"/>
    <mergeCell ref="B648:C648"/>
    <mergeCell ref="B650:C650"/>
    <mergeCell ref="B651:C651"/>
    <mergeCell ref="B653:C653"/>
    <mergeCell ref="B655:C655"/>
    <mergeCell ref="B658:C658"/>
    <mergeCell ref="B660:C660"/>
    <mergeCell ref="B959:C959"/>
    <mergeCell ref="B962:C962"/>
    <mergeCell ref="B1002:C1002"/>
    <mergeCell ref="B1007:C1007"/>
    <mergeCell ref="B1008:C1008"/>
    <mergeCell ref="B979:C979"/>
    <mergeCell ref="B980:C980"/>
    <mergeCell ref="B983:C983"/>
    <mergeCell ref="B985:C985"/>
    <mergeCell ref="B1009:C1009"/>
    <mergeCell ref="B1011:C1011"/>
    <mergeCell ref="B1012:C1012"/>
    <mergeCell ref="B1013:C1013"/>
    <mergeCell ref="B1014:C1014"/>
    <mergeCell ref="B1018:C1018"/>
    <mergeCell ref="B1019:C1019"/>
    <mergeCell ref="B1022:C1022"/>
    <mergeCell ref="B1024:C1024"/>
    <mergeCell ref="B1027:C1027"/>
    <mergeCell ref="B1029:C1029"/>
    <mergeCell ref="B1030:C1030"/>
    <mergeCell ref="B1033:C1033"/>
    <mergeCell ref="B1036:C1036"/>
    <mergeCell ref="B1040:C1040"/>
    <mergeCell ref="B1045:C1045"/>
    <mergeCell ref="B1046:C1046"/>
    <mergeCell ref="B1050:C1050"/>
    <mergeCell ref="B1051:C1051"/>
    <mergeCell ref="B1052:C1052"/>
    <mergeCell ref="B1055:C1055"/>
    <mergeCell ref="B1058:C1058"/>
    <mergeCell ref="B1059:C1059"/>
    <mergeCell ref="B1060:C1060"/>
    <mergeCell ref="B1066:C1066"/>
    <mergeCell ref="B1068:C1068"/>
    <mergeCell ref="B1069:C1069"/>
    <mergeCell ref="B1070:C1070"/>
    <mergeCell ref="B1071:C1071"/>
    <mergeCell ref="B1072:C1072"/>
    <mergeCell ref="B1074:C1074"/>
    <mergeCell ref="B1075:C1075"/>
    <mergeCell ref="B1079:C1079"/>
    <mergeCell ref="B1080:C1080"/>
    <mergeCell ref="B1081:C1081"/>
    <mergeCell ref="B1082:C1082"/>
    <mergeCell ref="B1134:C1134"/>
    <mergeCell ref="B1083:C1083"/>
    <mergeCell ref="B1084:C1084"/>
    <mergeCell ref="B1085:C1085"/>
    <mergeCell ref="B1086:C1086"/>
    <mergeCell ref="B1088:C1088"/>
    <mergeCell ref="B1090:C1090"/>
    <mergeCell ref="B1092:C1092"/>
    <mergeCell ref="B1094:C1094"/>
    <mergeCell ref="B1099:C1099"/>
    <mergeCell ref="B1103:C1103"/>
    <mergeCell ref="B1106:C1106"/>
    <mergeCell ref="B1109:C1109"/>
    <mergeCell ref="B1111:C1111"/>
    <mergeCell ref="B1113:C1113"/>
    <mergeCell ref="B1115:C1115"/>
    <mergeCell ref="B1116:C1116"/>
    <mergeCell ref="B1252:C1252"/>
    <mergeCell ref="B1253:C1253"/>
    <mergeCell ref="B1120:C1120"/>
    <mergeCell ref="B1137:C1137"/>
    <mergeCell ref="B1138:C1138"/>
    <mergeCell ref="B1161:C1161"/>
    <mergeCell ref="B1158:C1158"/>
    <mergeCell ref="B1163:C1163"/>
    <mergeCell ref="B1166:C1166"/>
    <mergeCell ref="B1282:C1282"/>
    <mergeCell ref="B1283:C1283"/>
    <mergeCell ref="B1263:C1263"/>
    <mergeCell ref="B1264:C1264"/>
    <mergeCell ref="B1265:C1265"/>
    <mergeCell ref="B1266:C1266"/>
    <mergeCell ref="B1267:C1267"/>
    <mergeCell ref="B1273:C1273"/>
    <mergeCell ref="B1275:C1275"/>
    <mergeCell ref="B1278:C1278"/>
    <mergeCell ref="B1280:C1280"/>
    <mergeCell ref="B1281:C1281"/>
    <mergeCell ref="B1254:C1254"/>
    <mergeCell ref="B1255:C1255"/>
    <mergeCell ref="B1256:C1256"/>
    <mergeCell ref="B1257:C1257"/>
    <mergeCell ref="B1260:C1260"/>
    <mergeCell ref="B1262:C1262"/>
    <mergeCell ref="B1286:C1286"/>
    <mergeCell ref="B1288:C1288"/>
    <mergeCell ref="B970:C970"/>
    <mergeCell ref="B971:C971"/>
    <mergeCell ref="B973:C973"/>
    <mergeCell ref="B974:C974"/>
    <mergeCell ref="B975:C975"/>
    <mergeCell ref="B976:C976"/>
    <mergeCell ref="B977:C977"/>
    <mergeCell ref="B978:C978"/>
    <mergeCell ref="B991:C991"/>
    <mergeCell ref="B701:C701"/>
    <mergeCell ref="B703:C703"/>
    <mergeCell ref="B704:C704"/>
    <mergeCell ref="B705:C705"/>
    <mergeCell ref="B707:C707"/>
    <mergeCell ref="B708:C708"/>
    <mergeCell ref="B709:C709"/>
    <mergeCell ref="B711:C711"/>
    <mergeCell ref="B685:C685"/>
    <mergeCell ref="B686:C686"/>
    <mergeCell ref="B687:C687"/>
    <mergeCell ref="B691:C691"/>
    <mergeCell ref="B692:C692"/>
    <mergeCell ref="B694:C694"/>
    <mergeCell ref="B688:C688"/>
    <mergeCell ref="B689:C689"/>
    <mergeCell ref="B674:C674"/>
    <mergeCell ref="B675:C675"/>
    <mergeCell ref="B677:C677"/>
    <mergeCell ref="B680:C680"/>
    <mergeCell ref="B682:C682"/>
    <mergeCell ref="B684:C684"/>
    <mergeCell ref="B697:C697"/>
    <mergeCell ref="B698:C698"/>
    <mergeCell ref="B699:C699"/>
    <mergeCell ref="B700:C700"/>
    <mergeCell ref="B690:C690"/>
    <mergeCell ref="B696:C696"/>
    <mergeCell ref="B713:C713"/>
    <mergeCell ref="B714:C714"/>
    <mergeCell ref="B715:C715"/>
    <mergeCell ref="B716:C716"/>
    <mergeCell ref="B717:C717"/>
    <mergeCell ref="B718:C718"/>
    <mergeCell ref="B719:C719"/>
    <mergeCell ref="B720:C720"/>
    <mergeCell ref="B721:C721"/>
    <mergeCell ref="B722:C722"/>
    <mergeCell ref="B723:C723"/>
    <mergeCell ref="B728:C728"/>
    <mergeCell ref="B729:C729"/>
    <mergeCell ref="B730:C730"/>
    <mergeCell ref="B734:C734"/>
    <mergeCell ref="B738:C738"/>
    <mergeCell ref="B740:C740"/>
    <mergeCell ref="B741:C741"/>
    <mergeCell ref="B742:C742"/>
    <mergeCell ref="B743:C743"/>
    <mergeCell ref="B745:C745"/>
    <mergeCell ref="B748:C748"/>
    <mergeCell ref="B750:C750"/>
    <mergeCell ref="B1271:C1271"/>
    <mergeCell ref="B987:C987"/>
    <mergeCell ref="B988:C988"/>
    <mergeCell ref="B989:C989"/>
    <mergeCell ref="B986:C986"/>
    <mergeCell ref="B753:C753"/>
    <mergeCell ref="B755:C755"/>
    <mergeCell ref="B757:C757"/>
    <mergeCell ref="B758:C758"/>
    <mergeCell ref="B766:C766"/>
    <mergeCell ref="B767:C767"/>
    <mergeCell ref="B769:C769"/>
    <mergeCell ref="B772:C772"/>
    <mergeCell ref="B774:C774"/>
    <mergeCell ref="B776:C776"/>
    <mergeCell ref="B777:C777"/>
    <mergeCell ref="B778:C778"/>
    <mergeCell ref="B779:C779"/>
    <mergeCell ref="B780:C780"/>
    <mergeCell ref="B782:C782"/>
    <mergeCell ref="B784:C784"/>
    <mergeCell ref="B785:C785"/>
    <mergeCell ref="B786:C786"/>
    <mergeCell ref="B788:C788"/>
    <mergeCell ref="B789:C789"/>
    <mergeCell ref="B790:C790"/>
    <mergeCell ref="B792:C792"/>
    <mergeCell ref="B793:C793"/>
    <mergeCell ref="B795:C795"/>
    <mergeCell ref="B797:C797"/>
    <mergeCell ref="B798:C798"/>
    <mergeCell ref="B799:C799"/>
    <mergeCell ref="B800:C800"/>
    <mergeCell ref="B801:C801"/>
    <mergeCell ref="B802:C802"/>
    <mergeCell ref="B803:C803"/>
    <mergeCell ref="B807:C807"/>
    <mergeCell ref="B811:C811"/>
    <mergeCell ref="B813:C813"/>
    <mergeCell ref="B816:C816"/>
    <mergeCell ref="B817:C817"/>
    <mergeCell ref="B818:C818"/>
    <mergeCell ref="B820:C820"/>
    <mergeCell ref="B823:C823"/>
    <mergeCell ref="B825:C825"/>
    <mergeCell ref="B827:C827"/>
    <mergeCell ref="B828:C828"/>
    <mergeCell ref="B829:C829"/>
    <mergeCell ref="B830:C830"/>
    <mergeCell ref="B831:C831"/>
    <mergeCell ref="B832:C832"/>
    <mergeCell ref="B833:C833"/>
    <mergeCell ref="B835:C835"/>
    <mergeCell ref="B837:C837"/>
    <mergeCell ref="B838:C838"/>
    <mergeCell ref="B839:C839"/>
    <mergeCell ref="B840:C840"/>
    <mergeCell ref="B841:C841"/>
    <mergeCell ref="B842:C842"/>
    <mergeCell ref="B844:C844"/>
    <mergeCell ref="B845:C845"/>
    <mergeCell ref="B846:C846"/>
    <mergeCell ref="B848:C848"/>
    <mergeCell ref="B849:C849"/>
    <mergeCell ref="B851:C851"/>
    <mergeCell ref="B853:C853"/>
    <mergeCell ref="B854:C854"/>
    <mergeCell ref="B855:C855"/>
    <mergeCell ref="B856:C856"/>
    <mergeCell ref="B857:C857"/>
    <mergeCell ref="B858:C858"/>
    <mergeCell ref="B859:C859"/>
    <mergeCell ref="B860:C860"/>
    <mergeCell ref="B865:C865"/>
    <mergeCell ref="B869:C869"/>
    <mergeCell ref="B871:C871"/>
    <mergeCell ref="B872:C872"/>
    <mergeCell ref="B873:C873"/>
    <mergeCell ref="B876:C876"/>
    <mergeCell ref="B878:C878"/>
    <mergeCell ref="B883:C883"/>
    <mergeCell ref="B885:C885"/>
    <mergeCell ref="B887:C887"/>
    <mergeCell ref="B888:C888"/>
    <mergeCell ref="B892:C892"/>
    <mergeCell ref="B899:C899"/>
    <mergeCell ref="B900:C900"/>
    <mergeCell ref="B901:C901"/>
    <mergeCell ref="B902:C902"/>
    <mergeCell ref="B903:C903"/>
    <mergeCell ref="B904:C904"/>
    <mergeCell ref="B906:C906"/>
    <mergeCell ref="B909:C909"/>
    <mergeCell ref="B910:C910"/>
    <mergeCell ref="B911:C911"/>
    <mergeCell ref="B912:C912"/>
    <mergeCell ref="B913:C913"/>
    <mergeCell ref="B919:C919"/>
    <mergeCell ref="B922:C922"/>
    <mergeCell ref="B928:C928"/>
    <mergeCell ref="B929:C929"/>
    <mergeCell ref="B930:C930"/>
    <mergeCell ref="B933:C933"/>
    <mergeCell ref="B937:C937"/>
    <mergeCell ref="B940:C940"/>
    <mergeCell ref="B942:C942"/>
    <mergeCell ref="B944:C944"/>
    <mergeCell ref="B946:C946"/>
    <mergeCell ref="B354:C354"/>
    <mergeCell ref="B359:C359"/>
    <mergeCell ref="B366:C366"/>
    <mergeCell ref="B386:C386"/>
    <mergeCell ref="B377:C377"/>
    <mergeCell ref="B378:C378"/>
    <mergeCell ref="B381:C381"/>
    <mergeCell ref="B382:C382"/>
    <mergeCell ref="B385:C385"/>
    <mergeCell ref="B390:C390"/>
    <mergeCell ref="B391:C391"/>
    <mergeCell ref="B392:C392"/>
    <mergeCell ref="B394:C394"/>
    <mergeCell ref="B395:C395"/>
    <mergeCell ref="B403:C403"/>
    <mergeCell ref="B406:C406"/>
    <mergeCell ref="B397:C397"/>
    <mergeCell ref="B398:C398"/>
    <mergeCell ref="B399:C399"/>
    <mergeCell ref="B400:C400"/>
    <mergeCell ref="B401:C401"/>
    <mergeCell ref="B402:C402"/>
    <mergeCell ref="B955:C955"/>
    <mergeCell ref="B1096:C1096"/>
    <mergeCell ref="B1140:C1140"/>
    <mergeCell ref="B1147:C1147"/>
    <mergeCell ref="B1154:C1154"/>
    <mergeCell ref="B992:C992"/>
    <mergeCell ref="B993:C993"/>
    <mergeCell ref="B996:C996"/>
    <mergeCell ref="B1132:C1132"/>
    <mergeCell ref="B990:C990"/>
    <mergeCell ref="B1168:C1168"/>
    <mergeCell ref="B1169:C1169"/>
    <mergeCell ref="B1170:C1170"/>
    <mergeCell ref="B1173:C1173"/>
    <mergeCell ref="B1175:C1175"/>
    <mergeCell ref="B1176:C1176"/>
    <mergeCell ref="B1179:C1179"/>
    <mergeCell ref="B1182:C1182"/>
    <mergeCell ref="B1184:C1184"/>
    <mergeCell ref="B1185:C1185"/>
    <mergeCell ref="B1188:C1188"/>
    <mergeCell ref="B1190:C1190"/>
    <mergeCell ref="B1213:C1213"/>
    <mergeCell ref="B1192:C1192"/>
    <mergeCell ref="B1197:C1197"/>
    <mergeCell ref="B1201:C1201"/>
    <mergeCell ref="B1203:C1203"/>
    <mergeCell ref="B1204:C1204"/>
    <mergeCell ref="B1205:C1205"/>
    <mergeCell ref="B1215:C1215"/>
    <mergeCell ref="B1216:C1216"/>
    <mergeCell ref="B1217:C1217"/>
    <mergeCell ref="B1241:C1241"/>
    <mergeCell ref="B1245:C1245"/>
    <mergeCell ref="B1206:C1206"/>
    <mergeCell ref="B1207:C1207"/>
    <mergeCell ref="B1210:C1210"/>
    <mergeCell ref="B1211:C1211"/>
    <mergeCell ref="B1212:C1212"/>
    <mergeCell ref="B456:C456"/>
    <mergeCell ref="B455:C455"/>
    <mergeCell ref="B1248:C1248"/>
    <mergeCell ref="B1219:C1219"/>
    <mergeCell ref="B1220:C1220"/>
    <mergeCell ref="B1221:C1221"/>
    <mergeCell ref="B1222:C1222"/>
    <mergeCell ref="B1223:C1223"/>
    <mergeCell ref="B1228:C1228"/>
    <mergeCell ref="B1214:C1214"/>
  </mergeCells>
  <printOptions/>
  <pageMargins left="0.77" right="0.38958333333333334" top="0.75" bottom="0.75" header="0.3" footer="0.3"/>
  <pageSetup horizontalDpi="600" verticalDpi="600" orientation="portrait" paperSize="9" scale="110" r:id="rId2"/>
  <headerFooter>
    <oddFooter>&amp;L&amp;"Arial,Kursywa"&amp;8Informacja o przebiegu wykonania budżetu Gminy Poniec za pierwsze półrocze 2009 roku.&amp;R&amp;P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Gmina Poniec</cp:lastModifiedBy>
  <cp:lastPrinted>2009-08-25T11:18:13Z</cp:lastPrinted>
  <dcterms:created xsi:type="dcterms:W3CDTF">2007-08-08T08:15:16Z</dcterms:created>
  <dcterms:modified xsi:type="dcterms:W3CDTF">2009-08-25T11:18:52Z</dcterms:modified>
  <cp:category/>
  <cp:version/>
  <cp:contentType/>
  <cp:contentStatus/>
</cp:coreProperties>
</file>