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<sst xmlns="http://schemas.openxmlformats.org/spreadsheetml/2006/main" count="116" uniqueCount="90">
  <si>
    <t>Kultura i ochrona dziedzictwa narodowego</t>
  </si>
  <si>
    <t>Ochrona zdrowia</t>
  </si>
  <si>
    <t>instytucji kultury</t>
  </si>
  <si>
    <t>Biblioteki</t>
  </si>
  <si>
    <t>Pozostałe zadania w zakresie kultury</t>
  </si>
  <si>
    <t>Dotacja celowa na pomoc finansową udzielaną między</t>
  </si>
  <si>
    <t>Dotacja podmiotowa z budżetu dla samorządowej</t>
  </si>
  <si>
    <t>Kultura fizyczna i sport</t>
  </si>
  <si>
    <t>jednostkami samorządu terytorialnego</t>
  </si>
  <si>
    <t>jednostkami samorządu terytorialnego na dofinansowanie</t>
  </si>
  <si>
    <t>Przeciwdziałanie alkoholizmowi</t>
  </si>
  <si>
    <t>Zadania w zakresie kultury fizycznej i sportu</t>
  </si>
  <si>
    <t>własnych zadań bieżących</t>
  </si>
  <si>
    <t>Dotacje celowe przekazane gminie na zadania bieżące</t>
  </si>
  <si>
    <t>Ochrona zabytków i opieka nad zabytkami</t>
  </si>
  <si>
    <t>Pozostałe instytucje kultury</t>
  </si>
  <si>
    <t>Rolnictwo i łowiectwo</t>
  </si>
  <si>
    <t>Dział</t>
  </si>
  <si>
    <t>Treść</t>
  </si>
  <si>
    <t>Rozdział</t>
  </si>
  <si>
    <t>realizowane na podstawie porozumień (umów) między</t>
  </si>
  <si>
    <t>§</t>
  </si>
  <si>
    <t>Dotacja dla Spółki Wodnej i Spółki Drenarskiej na dofinansowanie działalności</t>
  </si>
  <si>
    <t>Dotacja dla Biblioteki Publicznej w Poniecu na działalność bieżącą</t>
  </si>
  <si>
    <t>Dotacja dla stowarzyszeń na realizację zadań własnych Gminy z zakresu kultury fizycznej i sportu</t>
  </si>
  <si>
    <t>dla sektora finansów publicznych</t>
  </si>
  <si>
    <t>dla jednostek spoza sektora finasów publicznych</t>
  </si>
  <si>
    <t xml:space="preserve">podmiotowej </t>
  </si>
  <si>
    <t>przedmiotowej</t>
  </si>
  <si>
    <t>celowej</t>
  </si>
  <si>
    <t>Dotacja dla gminy Piaski</t>
  </si>
  <si>
    <t>RAZEM</t>
  </si>
  <si>
    <t>Planowana kwota dotacji</t>
  </si>
  <si>
    <t>Gospodarka komunalna i ochrona środowiska</t>
  </si>
  <si>
    <t xml:space="preserve">Dotacja dla "Bonifraterskiego Ośrodka Interwencji Kryzysowej i Wsparcia dla Ofiar Przemocy w Rodzinie Marysin" </t>
  </si>
  <si>
    <t>Dotacja celowa z budżetu na finansowanie lub dofinanso-</t>
  </si>
  <si>
    <t>wanie zadań zleconych do realizacji pozostałym jednost-</t>
  </si>
  <si>
    <t>kom nie zaliczanym do sektora finansów publicznych</t>
  </si>
  <si>
    <t xml:space="preserve">Dotacje celowe z budżetu jednostki samorządu terytorial- </t>
  </si>
  <si>
    <t xml:space="preserve">nego udzielane w trybie  art. 221 ustawy,  na finansowanie </t>
  </si>
  <si>
    <t xml:space="preserve">lub dofinansowanie zadań zleconych do realizacji </t>
  </si>
  <si>
    <t>organizacjom prowadzącym działalność pożytku publicznego</t>
  </si>
  <si>
    <t>Schroniska dla zwierząt</t>
  </si>
  <si>
    <t>Domy i ośrodki kultury,świetlice i kluby</t>
  </si>
  <si>
    <t>Dotacja dla m. Leszna na koszty utrzymania psów z gminy Poniec w schronisku</t>
  </si>
  <si>
    <t>bieżące realizowane na podstawie porozumień (umów)</t>
  </si>
  <si>
    <t xml:space="preserve">Dotacje celowe przekazane dla powiatu na zadania 
</t>
  </si>
  <si>
    <t>między jednostkami samorządu terytorialnego</t>
  </si>
  <si>
    <t>Oświata i wychowanie</t>
  </si>
  <si>
    <t>Dotacja dla Powiatu Gostyńskiego na likwidację azbestu i wyrobów zawierających azbest</t>
  </si>
  <si>
    <t>Przedszkola</t>
  </si>
  <si>
    <t>Dotacja dla innych gmin na dopłatę do przedszkoli , do których uczęszczają dzieci z gm. Poniec</t>
  </si>
  <si>
    <t>Dotacjacelowa z budżetu na finasowanie lub dofinansowanie</t>
  </si>
  <si>
    <t>kosztów realizacji inwestycji i zakupów inwestycyjnych</t>
  </si>
  <si>
    <t>innych jednostek sektora finansów pubicznych</t>
  </si>
  <si>
    <t>Dotacja dla GCK w Poniecu na utrzymanie i działalność bieżącą świetlic wiejskich z terenu gm. Poniec</t>
  </si>
  <si>
    <t>Dotacja dla GCK w Poniecu na działalność bieżącą</t>
  </si>
  <si>
    <t>Gospodarka ściekowa i ochrona wód</t>
  </si>
  <si>
    <t>Dotacje celowe zna finasnowanie lub dofinansowanie</t>
  </si>
  <si>
    <t xml:space="preserve">jednostek nie zaliczanych do sektora finansów publicznych </t>
  </si>
  <si>
    <t>Dotacje celowe na przydomowe biologiczne oczyszczalnie ścieków</t>
  </si>
  <si>
    <t>Dotacja celowa z budżetu na finansowanie lub dofinansowanie zadań zleconych do realizacji stowarzyszeniom</t>
  </si>
  <si>
    <t>Dotacja dla stowarzyszeń na realizację zadań z zakresu kultury fizycznej i sportu</t>
  </si>
  <si>
    <t>Zestawienie planowanych kwot dotacji w roku 2020</t>
  </si>
  <si>
    <t>Melioracje wodne</t>
  </si>
  <si>
    <t>Pozostałe działania związane z gospodarką odpadami</t>
  </si>
  <si>
    <t>Wpłaty gmin i powiatów na rzecz innych jednostek samorządu terytorialnego oraz związków gmin lub związków powiatów na dofinansowanie zadań bieżących</t>
  </si>
  <si>
    <t>Dopłatę do oddziału przedszkolnego Edukacyjnego Związku Międzygminnego Gostkowo- Niepart  w związku z uczęszczaniem tam dzieci z terenu Gminy Poniec</t>
  </si>
  <si>
    <t>Pozostała działalność</t>
  </si>
  <si>
    <t>Pomoc finansowa dla Województwa Wielkopolskiego na realizację zadania "Rewitalizacja zespołu pałacowo - parkowego w Rokosowie"</t>
  </si>
  <si>
    <t>własnych zadań inwestycyjnych i zakupów inwestycyjnych</t>
  </si>
  <si>
    <t xml:space="preserve">Dotacja celowa otrzymana z tytułu pomocy finansowej udzielanej między </t>
  </si>
  <si>
    <t>Drogi publiczne powiatowe</t>
  </si>
  <si>
    <t>Dotacja  celowa na pomoc finansową udzielaną między</t>
  </si>
  <si>
    <t xml:space="preserve">jednostkami samorzadu terytorialnego na dofinansowanie </t>
  </si>
  <si>
    <t>Transport i Łączność</t>
  </si>
  <si>
    <t>Dotacja dla Powiatu Gostyńskiego na dofinansowanie realizacji zadania "Przebudowa drogi powiatowej  w miejscowości Dzięczyna</t>
  </si>
  <si>
    <t>Dotacja dla GCK w Poniecu na budowę świetlicy wiejskiej w Sarbinowie</t>
  </si>
  <si>
    <t>Szpitale ogólne</t>
  </si>
  <si>
    <t>Dotacja dla Powiatu Gostyńskiego na dofinansowanie realizacji zadania "Zakup sprzętu medycznego dla Samodzielnego Publicznego Zespołu Opieki Zdrowotnej  w Gostyniu na potrzeby zapobiegania, przeciwdziałania i zwalczania COVID-19"</t>
  </si>
  <si>
    <t>Dotacja dla GCK w Poniecu na zagospodarowanie terenu przyświetlicy wiejskiej w Sarbinowie</t>
  </si>
  <si>
    <t>Wytwarzanie i zaopatrywanie w energię elektryczną, gaz i wodę</t>
  </si>
  <si>
    <t>Dostarczanie wody</t>
  </si>
  <si>
    <t>Dotacje celowe z budżetu na finansowanie lub dofinansowanie kosztów realizacji inwestycji i zakupów inwestycyjnych samorządowych zakładów budżetowych</t>
  </si>
  <si>
    <t>Dotacja celowa dla GZWiK na zadanie inwestycyjne zakup samochodu dostawczego</t>
  </si>
  <si>
    <t>Bezpieczeństwo publiczne i ochrona przecowpożarowa</t>
  </si>
  <si>
    <t>Ochotnicze straże pożarne</t>
  </si>
  <si>
    <t>Dotacja celowa z budżetu na finansowanie lub dofinansowanie zadań zleconych do realizacji stowarzyszeniom</t>
  </si>
  <si>
    <t>Dotacja dla jednostki Ochotniczej Straży Pożrnej w Szurkowie na dofinansowanie zakupu sprzętu ratowniczo- gaśniczego</t>
  </si>
  <si>
    <t xml:space="preserve">Załącznik nr 7 do uchwały Rady Miejskiej  nr XVIII/…/2020 z dnia 30 września 2020 r.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</si>
</sst>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0"/>
    <numFmt numFmtId="167" formatCode="00000"/>
    <numFmt numFmtId="168" formatCode="????"/>
    <numFmt numFmtId="169" formatCode="???"/>
    <numFmt numFmtId="170" formatCode="?????"/>
    <numFmt numFmtId="171" formatCode="[$-415]d\ mmmm\ yyyy"/>
    <numFmt numFmtId="172" formatCode="0.0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7.8"/>
      <name val="Arial"/>
      <family val="2"/>
    </font>
    <font>
      <b/>
      <sz val="7.5"/>
      <name val="Arial CE"/>
      <family val="0"/>
    </font>
    <font>
      <sz val="7.5"/>
      <name val="Arial"/>
      <family val="2"/>
    </font>
    <font>
      <sz val="7.5"/>
      <name val="Arial CE"/>
      <family val="0"/>
    </font>
    <font>
      <sz val="11"/>
      <color indexed="1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3" fontId="4" fillId="0" borderId="10" xfId="42" applyNumberFormat="1" applyFont="1" applyBorder="1" applyAlignment="1">
      <alignment horizontal="right" vertical="center" shrinkToFit="1"/>
      <protection/>
    </xf>
    <xf numFmtId="3" fontId="4" fillId="0" borderId="11" xfId="42" applyNumberFormat="1" applyFont="1" applyBorder="1" applyAlignment="1">
      <alignment horizontal="right" vertical="center" shrinkToFit="1"/>
      <protection/>
    </xf>
    <xf numFmtId="3" fontId="7" fillId="0" borderId="12" xfId="42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33" borderId="13" xfId="42" applyFont="1" applyFill="1" applyBorder="1" applyAlignment="1">
      <alignment horizontal="left" vertical="center"/>
      <protection/>
    </xf>
    <xf numFmtId="3" fontId="6" fillId="33" borderId="13" xfId="42" applyNumberFormat="1" applyFont="1" applyFill="1" applyBorder="1" applyAlignment="1">
      <alignment horizontal="right" vertical="center"/>
      <protection/>
    </xf>
    <xf numFmtId="3" fontId="7" fillId="33" borderId="13" xfId="42" applyNumberFormat="1" applyFont="1" applyFill="1" applyBorder="1" applyAlignment="1">
      <alignment horizontal="right" vertical="center"/>
      <protection/>
    </xf>
    <xf numFmtId="0" fontId="5" fillId="0" borderId="14" xfId="42" applyFont="1" applyFill="1" applyBorder="1" applyAlignment="1">
      <alignment vertical="center"/>
      <protection/>
    </xf>
    <xf numFmtId="0" fontId="7" fillId="0" borderId="15" xfId="42" applyFont="1" applyFill="1" applyBorder="1" applyAlignment="1">
      <alignment horizontal="left" vertical="center"/>
      <protection/>
    </xf>
    <xf numFmtId="3" fontId="6" fillId="0" borderId="13" xfId="42" applyNumberFormat="1" applyFont="1" applyFill="1" applyBorder="1" applyAlignment="1">
      <alignment horizontal="right" vertical="center"/>
      <protection/>
    </xf>
    <xf numFmtId="3" fontId="7" fillId="0" borderId="13" xfId="42" applyNumberFormat="1" applyFont="1" applyFill="1" applyBorder="1" applyAlignment="1">
      <alignment horizontal="right" vertical="center"/>
      <protection/>
    </xf>
    <xf numFmtId="0" fontId="5" fillId="0" borderId="0" xfId="42" applyFont="1" applyFill="1" applyBorder="1" applyAlignment="1">
      <alignment vertical="center"/>
      <protection/>
    </xf>
    <xf numFmtId="0" fontId="7" fillId="0" borderId="16" xfId="42" applyFont="1" applyFill="1" applyBorder="1" applyAlignment="1">
      <alignment horizontal="left" vertical="center"/>
      <protection/>
    </xf>
    <xf numFmtId="3" fontId="6" fillId="0" borderId="17" xfId="42" applyNumberFormat="1" applyFont="1" applyFill="1" applyBorder="1" applyAlignment="1">
      <alignment horizontal="right" vertical="center"/>
      <protection/>
    </xf>
    <xf numFmtId="0" fontId="7" fillId="0" borderId="18" xfId="42" applyFont="1" applyFill="1" applyBorder="1" applyAlignment="1">
      <alignment horizontal="left" vertical="center"/>
      <protection/>
    </xf>
    <xf numFmtId="3" fontId="6" fillId="0" borderId="19" xfId="42" applyNumberFormat="1" applyFont="1" applyFill="1" applyBorder="1" applyAlignment="1">
      <alignment horizontal="right" vertical="center"/>
      <protection/>
    </xf>
    <xf numFmtId="0" fontId="6" fillId="34" borderId="20" xfId="42" applyFont="1" applyFill="1" applyBorder="1" applyAlignment="1">
      <alignment horizontal="left" vertical="center"/>
      <protection/>
    </xf>
    <xf numFmtId="3" fontId="6" fillId="34" borderId="20" xfId="42" applyNumberFormat="1" applyFont="1" applyFill="1" applyBorder="1" applyAlignment="1">
      <alignment horizontal="right" vertical="center"/>
      <protection/>
    </xf>
    <xf numFmtId="3" fontId="6" fillId="34" borderId="21" xfId="42" applyNumberFormat="1" applyFont="1" applyFill="1" applyBorder="1" applyAlignment="1">
      <alignment horizontal="right" vertical="center"/>
      <protection/>
    </xf>
    <xf numFmtId="0" fontId="5" fillId="0" borderId="22" xfId="42" applyFont="1" applyFill="1" applyBorder="1" applyAlignment="1">
      <alignment vertical="center"/>
      <protection/>
    </xf>
    <xf numFmtId="3" fontId="6" fillId="35" borderId="23" xfId="42" applyNumberFormat="1" applyFont="1" applyFill="1" applyBorder="1" applyAlignment="1">
      <alignment horizontal="right" vertical="center"/>
      <protection/>
    </xf>
    <xf numFmtId="0" fontId="5" fillId="34" borderId="24" xfId="42" applyFont="1" applyFill="1" applyBorder="1" applyAlignment="1">
      <alignment vertical="center"/>
      <protection/>
    </xf>
    <xf numFmtId="0" fontId="6" fillId="34" borderId="25" xfId="42" applyFont="1" applyFill="1" applyBorder="1" applyAlignment="1">
      <alignment horizontal="left" vertical="center"/>
      <protection/>
    </xf>
    <xf numFmtId="3" fontId="6" fillId="34" borderId="25" xfId="42" applyNumberFormat="1" applyFont="1" applyFill="1" applyBorder="1" applyAlignment="1">
      <alignment horizontal="right" vertical="center"/>
      <protection/>
    </xf>
    <xf numFmtId="3" fontId="6" fillId="34" borderId="26" xfId="42" applyNumberFormat="1" applyFont="1" applyFill="1" applyBorder="1" applyAlignment="1">
      <alignment horizontal="right" vertical="center"/>
      <protection/>
    </xf>
    <xf numFmtId="3" fontId="6" fillId="34" borderId="27" xfId="42" applyNumberFormat="1" applyFont="1" applyFill="1" applyBorder="1" applyAlignment="1">
      <alignment horizontal="right" vertical="center"/>
      <protection/>
    </xf>
    <xf numFmtId="0" fontId="7" fillId="36" borderId="28" xfId="42" applyFont="1" applyFill="1" applyBorder="1" applyAlignment="1">
      <alignment horizontal="left" vertical="center"/>
      <protection/>
    </xf>
    <xf numFmtId="3" fontId="7" fillId="36" borderId="28" xfId="42" applyNumberFormat="1" applyFont="1" applyFill="1" applyBorder="1" applyAlignment="1">
      <alignment horizontal="right" vertical="center"/>
      <protection/>
    </xf>
    <xf numFmtId="3" fontId="7" fillId="36" borderId="29" xfId="42" applyNumberFormat="1" applyFont="1" applyFill="1" applyBorder="1" applyAlignment="1">
      <alignment horizontal="right" vertical="center"/>
      <protection/>
    </xf>
    <xf numFmtId="3" fontId="7" fillId="36" borderId="30" xfId="42" applyNumberFormat="1" applyFont="1" applyFill="1" applyBorder="1" applyAlignment="1">
      <alignment horizontal="right" vertical="center"/>
      <protection/>
    </xf>
    <xf numFmtId="3" fontId="7" fillId="36" borderId="23" xfId="42" applyNumberFormat="1" applyFont="1" applyFill="1" applyBorder="1" applyAlignment="1">
      <alignment horizontal="right" vertical="center"/>
      <protection/>
    </xf>
    <xf numFmtId="0" fontId="7" fillId="0" borderId="13" xfId="42" applyFont="1" applyBorder="1" applyAlignment="1">
      <alignment horizontal="left" vertical="center"/>
      <protection/>
    </xf>
    <xf numFmtId="3" fontId="7" fillId="0" borderId="13" xfId="42" applyNumberFormat="1" applyFont="1" applyBorder="1" applyAlignment="1">
      <alignment horizontal="right" vertical="center"/>
      <protection/>
    </xf>
    <xf numFmtId="3" fontId="7" fillId="0" borderId="15" xfId="42" applyNumberFormat="1" applyFont="1" applyBorder="1" applyAlignment="1">
      <alignment horizontal="right" vertical="center"/>
      <protection/>
    </xf>
    <xf numFmtId="0" fontId="5" fillId="0" borderId="22" xfId="42" applyFont="1" applyBorder="1" applyAlignment="1">
      <alignment vertical="center"/>
      <protection/>
    </xf>
    <xf numFmtId="0" fontId="7" fillId="0" borderId="17" xfId="42" applyFont="1" applyBorder="1" applyAlignment="1">
      <alignment horizontal="left" vertical="center"/>
      <protection/>
    </xf>
    <xf numFmtId="0" fontId="5" fillId="0" borderId="22" xfId="0" applyFont="1" applyBorder="1" applyAlignment="1">
      <alignment vertical="center"/>
    </xf>
    <xf numFmtId="0" fontId="7" fillId="36" borderId="31" xfId="42" applyFont="1" applyFill="1" applyBorder="1" applyAlignment="1">
      <alignment horizontal="left" vertical="center" wrapText="1"/>
      <protection/>
    </xf>
    <xf numFmtId="3" fontId="7" fillId="36" borderId="13" xfId="42" applyNumberFormat="1" applyFont="1" applyFill="1" applyBorder="1" applyAlignment="1">
      <alignment horizontal="right" vertical="center"/>
      <protection/>
    </xf>
    <xf numFmtId="0" fontId="7" fillId="0" borderId="13" xfId="42" applyFont="1" applyBorder="1" applyAlignment="1">
      <alignment horizontal="left" vertical="center" wrapText="1"/>
      <protection/>
    </xf>
    <xf numFmtId="0" fontId="5" fillId="0" borderId="17" xfId="0" applyFont="1" applyBorder="1" applyAlignment="1">
      <alignment vertical="center"/>
    </xf>
    <xf numFmtId="0" fontId="5" fillId="0" borderId="17" xfId="42" applyFont="1" applyBorder="1" applyAlignment="1">
      <alignment vertical="center"/>
      <protection/>
    </xf>
    <xf numFmtId="0" fontId="7" fillId="0" borderId="19" xfId="42" applyFont="1" applyBorder="1" applyAlignment="1">
      <alignment horizontal="left" vertical="center"/>
      <protection/>
    </xf>
    <xf numFmtId="0" fontId="6" fillId="34" borderId="32" xfId="42" applyFont="1" applyFill="1" applyBorder="1" applyAlignment="1">
      <alignment horizontal="left" vertical="center"/>
      <protection/>
    </xf>
    <xf numFmtId="3" fontId="6" fillId="34" borderId="32" xfId="42" applyNumberFormat="1" applyFont="1" applyFill="1" applyBorder="1" applyAlignment="1">
      <alignment horizontal="right" vertical="center"/>
      <protection/>
    </xf>
    <xf numFmtId="3" fontId="6" fillId="34" borderId="33" xfId="42" applyNumberFormat="1" applyFont="1" applyFill="1" applyBorder="1" applyAlignment="1">
      <alignment horizontal="right" vertical="center"/>
      <protection/>
    </xf>
    <xf numFmtId="0" fontId="7" fillId="36" borderId="34" xfId="42" applyFont="1" applyFill="1" applyBorder="1" applyAlignment="1">
      <alignment horizontal="left" vertical="center"/>
      <protection/>
    </xf>
    <xf numFmtId="3" fontId="7" fillId="36" borderId="34" xfId="42" applyNumberFormat="1" applyFont="1" applyFill="1" applyBorder="1" applyAlignment="1">
      <alignment horizontal="right" vertical="center"/>
      <protection/>
    </xf>
    <xf numFmtId="3" fontId="7" fillId="36" borderId="35" xfId="42" applyNumberFormat="1" applyFont="1" applyFill="1" applyBorder="1" applyAlignment="1">
      <alignment horizontal="right" vertical="center"/>
      <protection/>
    </xf>
    <xf numFmtId="3" fontId="7" fillId="36" borderId="36" xfId="42" applyNumberFormat="1" applyFont="1" applyFill="1" applyBorder="1" applyAlignment="1">
      <alignment horizontal="right" vertical="center"/>
      <protection/>
    </xf>
    <xf numFmtId="0" fontId="7" fillId="0" borderId="28" xfId="42" applyFont="1" applyBorder="1" applyAlignment="1">
      <alignment horizontal="left" vertical="center"/>
      <protection/>
    </xf>
    <xf numFmtId="3" fontId="7" fillId="0" borderId="28" xfId="42" applyNumberFormat="1" applyFont="1" applyBorder="1" applyAlignment="1">
      <alignment horizontal="right" vertical="center"/>
      <protection/>
    </xf>
    <xf numFmtId="3" fontId="7" fillId="0" borderId="29" xfId="42" applyNumberFormat="1" applyFont="1" applyBorder="1" applyAlignment="1">
      <alignment horizontal="right" vertical="center"/>
      <protection/>
    </xf>
    <xf numFmtId="0" fontId="7" fillId="0" borderId="20" xfId="42" applyFont="1" applyBorder="1" applyAlignment="1">
      <alignment horizontal="left" vertical="center"/>
      <protection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7" fillId="36" borderId="38" xfId="42" applyFont="1" applyFill="1" applyBorder="1" applyAlignment="1">
      <alignment horizontal="left" vertical="center"/>
      <protection/>
    </xf>
    <xf numFmtId="3" fontId="7" fillId="36" borderId="32" xfId="42" applyNumberFormat="1" applyFont="1" applyFill="1" applyBorder="1" applyAlignment="1">
      <alignment horizontal="right" vertical="center"/>
      <protection/>
    </xf>
    <xf numFmtId="3" fontId="7" fillId="36" borderId="33" xfId="42" applyNumberFormat="1" applyFont="1" applyFill="1" applyBorder="1" applyAlignment="1">
      <alignment horizontal="right" vertical="center"/>
      <protection/>
    </xf>
    <xf numFmtId="3" fontId="7" fillId="0" borderId="17" xfId="42" applyNumberFormat="1" applyFont="1" applyBorder="1" applyAlignment="1">
      <alignment horizontal="right" vertical="center"/>
      <protection/>
    </xf>
    <xf numFmtId="0" fontId="7" fillId="36" borderId="32" xfId="42" applyFont="1" applyFill="1" applyBorder="1" applyAlignment="1">
      <alignment horizontal="left" vertical="center"/>
      <protection/>
    </xf>
    <xf numFmtId="0" fontId="6" fillId="34" borderId="34" xfId="42" applyFont="1" applyFill="1" applyBorder="1" applyAlignment="1">
      <alignment horizontal="left" vertical="center"/>
      <protection/>
    </xf>
    <xf numFmtId="3" fontId="6" fillId="34" borderId="34" xfId="42" applyNumberFormat="1" applyFont="1" applyFill="1" applyBorder="1" applyAlignment="1">
      <alignment horizontal="right" vertical="center"/>
      <protection/>
    </xf>
    <xf numFmtId="3" fontId="6" fillId="34" borderId="39" xfId="42" applyNumberFormat="1" applyFont="1" applyFill="1" applyBorder="1" applyAlignment="1">
      <alignment horizontal="right" vertical="center"/>
      <protection/>
    </xf>
    <xf numFmtId="0" fontId="7" fillId="0" borderId="14" xfId="42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center" vertical="center"/>
    </xf>
    <xf numFmtId="0" fontId="7" fillId="36" borderId="20" xfId="42" applyFont="1" applyFill="1" applyBorder="1" applyAlignment="1">
      <alignment horizontal="left" vertical="center"/>
      <protection/>
    </xf>
    <xf numFmtId="3" fontId="7" fillId="36" borderId="20" xfId="42" applyNumberFormat="1" applyFont="1" applyFill="1" applyBorder="1" applyAlignment="1">
      <alignment horizontal="right" vertical="center"/>
      <protection/>
    </xf>
    <xf numFmtId="3" fontId="7" fillId="36" borderId="40" xfId="42" applyNumberFormat="1" applyFont="1" applyFill="1" applyBorder="1" applyAlignment="1">
      <alignment horizontal="right" vertical="center"/>
      <protection/>
    </xf>
    <xf numFmtId="3" fontId="7" fillId="36" borderId="17" xfId="42" applyNumberFormat="1" applyFont="1" applyFill="1" applyBorder="1" applyAlignment="1">
      <alignment horizontal="right" vertical="center"/>
      <protection/>
    </xf>
    <xf numFmtId="0" fontId="7" fillId="0" borderId="0" xfId="42" applyFont="1" applyBorder="1" applyAlignment="1">
      <alignment horizontal="left" vertical="center"/>
      <protection/>
    </xf>
    <xf numFmtId="3" fontId="7" fillId="0" borderId="16" xfId="42" applyNumberFormat="1" applyFont="1" applyBorder="1" applyAlignment="1">
      <alignment horizontal="right" vertical="center"/>
      <protection/>
    </xf>
    <xf numFmtId="3" fontId="5" fillId="0" borderId="23" xfId="42" applyNumberFormat="1" applyFont="1" applyBorder="1" applyAlignment="1">
      <alignment vertical="center"/>
      <protection/>
    </xf>
    <xf numFmtId="3" fontId="6" fillId="34" borderId="30" xfId="42" applyNumberFormat="1" applyFont="1" applyFill="1" applyBorder="1" applyAlignment="1">
      <alignment horizontal="right" vertical="center"/>
      <protection/>
    </xf>
    <xf numFmtId="0" fontId="4" fillId="0" borderId="41" xfId="42" applyFont="1" applyBorder="1" applyAlignment="1">
      <alignment horizontal="center" vertical="center" shrinkToFit="1"/>
      <protection/>
    </xf>
    <xf numFmtId="0" fontId="5" fillId="0" borderId="37" xfId="0" applyFont="1" applyBorder="1" applyAlignment="1">
      <alignment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33" borderId="12" xfId="42" applyFont="1" applyFill="1" applyBorder="1" applyAlignment="1">
      <alignment vertical="center"/>
      <protection/>
    </xf>
    <xf numFmtId="169" fontId="6" fillId="35" borderId="43" xfId="42" applyNumberFormat="1" applyFont="1" applyFill="1" applyBorder="1" applyAlignment="1">
      <alignment horizontal="left" vertical="center"/>
      <protection/>
    </xf>
    <xf numFmtId="0" fontId="5" fillId="34" borderId="40" xfId="42" applyFont="1" applyFill="1" applyBorder="1" applyAlignment="1">
      <alignment vertical="center"/>
      <protection/>
    </xf>
    <xf numFmtId="169" fontId="6" fillId="0" borderId="17" xfId="42" applyNumberFormat="1" applyFont="1" applyFill="1" applyBorder="1" applyAlignment="1">
      <alignment horizontal="left" vertical="center"/>
      <protection/>
    </xf>
    <xf numFmtId="169" fontId="6" fillId="35" borderId="23" xfId="42" applyNumberFormat="1" applyFont="1" applyFill="1" applyBorder="1" applyAlignment="1">
      <alignment horizontal="left" vertical="center"/>
      <protection/>
    </xf>
    <xf numFmtId="170" fontId="7" fillId="36" borderId="44" xfId="42" applyNumberFormat="1" applyFont="1" applyFill="1" applyBorder="1" applyAlignment="1">
      <alignment horizontal="left" vertical="center"/>
      <protection/>
    </xf>
    <xf numFmtId="0" fontId="5" fillId="0" borderId="12" xfId="42" applyFont="1" applyBorder="1" applyAlignment="1">
      <alignment vertical="center"/>
      <protection/>
    </xf>
    <xf numFmtId="3" fontId="5" fillId="0" borderId="17" xfId="42" applyNumberFormat="1" applyFont="1" applyBorder="1" applyAlignment="1">
      <alignment vertical="center"/>
      <protection/>
    </xf>
    <xf numFmtId="3" fontId="5" fillId="0" borderId="16" xfId="42" applyNumberFormat="1" applyFont="1" applyBorder="1" applyAlignment="1">
      <alignment vertical="center"/>
      <protection/>
    </xf>
    <xf numFmtId="3" fontId="5" fillId="0" borderId="1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70" fontId="7" fillId="36" borderId="45" xfId="42" applyNumberFormat="1" applyFont="1" applyFill="1" applyBorder="1" applyAlignment="1">
      <alignment horizontal="left" vertical="center"/>
      <protection/>
    </xf>
    <xf numFmtId="3" fontId="5" fillId="0" borderId="19" xfId="42" applyNumberFormat="1" applyFont="1" applyBorder="1" applyAlignment="1">
      <alignment vertical="center"/>
      <protection/>
    </xf>
    <xf numFmtId="0" fontId="5" fillId="34" borderId="33" xfId="42" applyFont="1" applyFill="1" applyBorder="1" applyAlignment="1">
      <alignment vertical="center"/>
      <protection/>
    </xf>
    <xf numFmtId="0" fontId="5" fillId="0" borderId="13" xfId="42" applyFont="1" applyBorder="1" applyAlignment="1">
      <alignment vertical="center"/>
      <protection/>
    </xf>
    <xf numFmtId="170" fontId="7" fillId="36" borderId="0" xfId="42" applyNumberFormat="1" applyFont="1" applyFill="1" applyBorder="1" applyAlignment="1">
      <alignment horizontal="left" vertical="center"/>
      <protection/>
    </xf>
    <xf numFmtId="0" fontId="5" fillId="0" borderId="16" xfId="42" applyFont="1" applyBorder="1" applyAlignment="1">
      <alignment vertical="center"/>
      <protection/>
    </xf>
    <xf numFmtId="3" fontId="5" fillId="0" borderId="20" xfId="42" applyNumberFormat="1" applyFont="1" applyBorder="1" applyAlignment="1">
      <alignment vertical="center"/>
      <protection/>
    </xf>
    <xf numFmtId="3" fontId="5" fillId="0" borderId="40" xfId="42" applyNumberFormat="1" applyFont="1" applyBorder="1" applyAlignment="1">
      <alignment vertical="center"/>
      <protection/>
    </xf>
    <xf numFmtId="0" fontId="5" fillId="0" borderId="46" xfId="42" applyFont="1" applyBorder="1" applyAlignment="1">
      <alignment vertical="center"/>
      <protection/>
    </xf>
    <xf numFmtId="3" fontId="8" fillId="0" borderId="10" xfId="42" applyNumberFormat="1" applyFont="1" applyBorder="1" applyAlignment="1">
      <alignment horizontal="right" vertical="center" wrapText="1"/>
      <protection/>
    </xf>
    <xf numFmtId="3" fontId="8" fillId="0" borderId="47" xfId="42" applyNumberFormat="1" applyFont="1" applyBorder="1" applyAlignment="1">
      <alignment horizontal="right" vertical="center" wrapText="1"/>
      <protection/>
    </xf>
    <xf numFmtId="3" fontId="8" fillId="0" borderId="11" xfId="42" applyNumberFormat="1" applyFont="1" applyBorder="1" applyAlignment="1">
      <alignment horizontal="right" vertical="center" wrapText="1"/>
      <protection/>
    </xf>
    <xf numFmtId="166" fontId="6" fillId="34" borderId="43" xfId="42" applyNumberFormat="1" applyFont="1" applyFill="1" applyBorder="1" applyAlignment="1">
      <alignment horizontal="left" vertical="center"/>
      <protection/>
    </xf>
    <xf numFmtId="0" fontId="5" fillId="34" borderId="35" xfId="42" applyFont="1" applyFill="1" applyBorder="1" applyAlignment="1">
      <alignment vertical="center"/>
      <protection/>
    </xf>
    <xf numFmtId="167" fontId="7" fillId="36" borderId="44" xfId="42" applyNumberFormat="1" applyFont="1" applyFill="1" applyBorder="1" applyAlignment="1">
      <alignment horizontal="left" vertical="center"/>
      <protection/>
    </xf>
    <xf numFmtId="0" fontId="5" fillId="0" borderId="48" xfId="42" applyFont="1" applyBorder="1" applyAlignment="1">
      <alignment vertical="center"/>
      <protection/>
    </xf>
    <xf numFmtId="0" fontId="5" fillId="0" borderId="49" xfId="42" applyFont="1" applyBorder="1" applyAlignment="1">
      <alignment vertical="center"/>
      <protection/>
    </xf>
    <xf numFmtId="0" fontId="5" fillId="0" borderId="49" xfId="0" applyFont="1" applyBorder="1" applyAlignment="1">
      <alignment vertical="center"/>
    </xf>
    <xf numFmtId="0" fontId="5" fillId="34" borderId="30" xfId="42" applyFont="1" applyFill="1" applyBorder="1" applyAlignment="1">
      <alignment vertical="center"/>
      <protection/>
    </xf>
    <xf numFmtId="3" fontId="5" fillId="0" borderId="18" xfId="42" applyNumberFormat="1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3" borderId="13" xfId="42" applyFont="1" applyFill="1" applyBorder="1" applyAlignment="1">
      <alignment horizontal="center" vertical="center"/>
      <protection/>
    </xf>
    <xf numFmtId="0" fontId="5" fillId="34" borderId="0" xfId="42" applyFont="1" applyFill="1" applyBorder="1" applyAlignment="1">
      <alignment horizontal="center" vertical="center"/>
      <protection/>
    </xf>
    <xf numFmtId="0" fontId="5" fillId="0" borderId="15" xfId="42" applyFont="1" applyFill="1" applyBorder="1" applyAlignment="1">
      <alignment horizontal="center" vertical="center"/>
      <protection/>
    </xf>
    <xf numFmtId="0" fontId="5" fillId="0" borderId="16" xfId="42" applyFont="1" applyFill="1" applyBorder="1" applyAlignment="1">
      <alignment horizontal="center" vertical="center"/>
      <protection/>
    </xf>
    <xf numFmtId="0" fontId="5" fillId="0" borderId="18" xfId="42" applyFont="1" applyFill="1" applyBorder="1" applyAlignment="1">
      <alignment horizontal="center" vertical="center"/>
      <protection/>
    </xf>
    <xf numFmtId="0" fontId="5" fillId="35" borderId="45" xfId="42" applyFont="1" applyFill="1" applyBorder="1" applyAlignment="1">
      <alignment horizontal="center" vertical="center"/>
      <protection/>
    </xf>
    <xf numFmtId="0" fontId="5" fillId="33" borderId="45" xfId="42" applyFont="1" applyFill="1" applyBorder="1" applyAlignment="1">
      <alignment horizontal="center" vertical="center"/>
      <protection/>
    </xf>
    <xf numFmtId="0" fontId="5" fillId="34" borderId="24" xfId="42" applyFont="1" applyFill="1" applyBorder="1" applyAlignment="1">
      <alignment horizontal="center" vertical="center"/>
      <protection/>
    </xf>
    <xf numFmtId="0" fontId="5" fillId="36" borderId="44" xfId="42" applyFont="1" applyFill="1" applyBorder="1" applyAlignment="1">
      <alignment horizontal="center" vertical="center"/>
      <protection/>
    </xf>
    <xf numFmtId="168" fontId="7" fillId="0" borderId="12" xfId="42" applyNumberFormat="1" applyFont="1" applyBorder="1" applyAlignment="1">
      <alignment horizontal="center" vertical="center"/>
      <protection/>
    </xf>
    <xf numFmtId="0" fontId="5" fillId="0" borderId="22" xfId="42" applyFont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36" borderId="50" xfId="42" applyFont="1" applyFill="1" applyBorder="1" applyAlignment="1">
      <alignment horizontal="center" vertical="center"/>
      <protection/>
    </xf>
    <xf numFmtId="168" fontId="7" fillId="0" borderId="13" xfId="42" applyNumberFormat="1" applyFont="1" applyBorder="1" applyAlignment="1">
      <alignment horizontal="center" vertical="center"/>
      <protection/>
    </xf>
    <xf numFmtId="0" fontId="5" fillId="0" borderId="17" xfId="42" applyFont="1" applyBorder="1" applyAlignment="1">
      <alignment horizontal="center" vertical="center"/>
      <protection/>
    </xf>
    <xf numFmtId="0" fontId="5" fillId="36" borderId="51" xfId="42" applyFont="1" applyFill="1" applyBorder="1" applyAlignment="1">
      <alignment horizontal="center" vertical="center"/>
      <protection/>
    </xf>
    <xf numFmtId="168" fontId="7" fillId="0" borderId="44" xfId="42" applyNumberFormat="1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5" fillId="0" borderId="15" xfId="42" applyFont="1" applyBorder="1" applyAlignment="1">
      <alignment horizontal="center" vertical="center" wrapText="1"/>
      <protection/>
    </xf>
    <xf numFmtId="168" fontId="7" fillId="0" borderId="0" xfId="42" applyNumberFormat="1" applyFont="1" applyBorder="1" applyAlignment="1">
      <alignment horizontal="center" vertical="center"/>
      <protection/>
    </xf>
    <xf numFmtId="0" fontId="5" fillId="34" borderId="51" xfId="42" applyFont="1" applyFill="1" applyBorder="1" applyAlignment="1">
      <alignment horizontal="center" vertical="center"/>
      <protection/>
    </xf>
    <xf numFmtId="0" fontId="5" fillId="36" borderId="0" xfId="42" applyFont="1" applyFill="1" applyBorder="1" applyAlignment="1">
      <alignment horizontal="center" vertical="center"/>
      <protection/>
    </xf>
    <xf numFmtId="168" fontId="7" fillId="0" borderId="17" xfId="42" applyNumberFormat="1" applyFont="1" applyBorder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5" fillId="0" borderId="16" xfId="42" applyFont="1" applyBorder="1" applyAlignment="1">
      <alignment vertical="center" wrapText="1"/>
      <protection/>
    </xf>
    <xf numFmtId="0" fontId="5" fillId="0" borderId="18" xfId="42" applyFont="1" applyBorder="1" applyAlignment="1">
      <alignment vertical="center" wrapText="1"/>
      <protection/>
    </xf>
    <xf numFmtId="0" fontId="5" fillId="0" borderId="30" xfId="42" applyFont="1" applyBorder="1" applyAlignment="1">
      <alignment vertical="center"/>
      <protection/>
    </xf>
    <xf numFmtId="0" fontId="5" fillId="0" borderId="45" xfId="0" applyFont="1" applyBorder="1" applyAlignment="1">
      <alignment vertical="center"/>
    </xf>
    <xf numFmtId="169" fontId="6" fillId="35" borderId="30" xfId="42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9" fillId="0" borderId="17" xfId="42" applyFont="1" applyBorder="1" applyAlignment="1">
      <alignment vertical="center"/>
      <protection/>
    </xf>
    <xf numFmtId="0" fontId="49" fillId="0" borderId="17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3" fontId="48" fillId="0" borderId="0" xfId="0" applyNumberFormat="1" applyFont="1" applyAlignment="1">
      <alignment vertical="center"/>
    </xf>
    <xf numFmtId="0" fontId="5" fillId="0" borderId="52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9" xfId="42" applyFont="1" applyBorder="1" applyAlignment="1">
      <alignment vertical="center"/>
      <protection/>
    </xf>
    <xf numFmtId="0" fontId="5" fillId="0" borderId="18" xfId="42" applyFont="1" applyBorder="1" applyAlignment="1">
      <alignment vertical="center"/>
      <protection/>
    </xf>
    <xf numFmtId="0" fontId="5" fillId="0" borderId="37" xfId="42" applyFont="1" applyBorder="1" applyAlignment="1">
      <alignment horizontal="center" vertical="center"/>
      <protection/>
    </xf>
    <xf numFmtId="168" fontId="7" fillId="0" borderId="22" xfId="42" applyNumberFormat="1" applyFont="1" applyBorder="1" applyAlignment="1">
      <alignment horizontal="center" vertical="center"/>
      <protection/>
    </xf>
    <xf numFmtId="169" fontId="6" fillId="35" borderId="13" xfId="42" applyNumberFormat="1" applyFont="1" applyFill="1" applyBorder="1" applyAlignment="1">
      <alignment horizontal="left" vertical="center"/>
      <protection/>
    </xf>
    <xf numFmtId="169" fontId="6" fillId="35" borderId="49" xfId="42" applyNumberFormat="1" applyFont="1" applyFill="1" applyBorder="1" applyAlignment="1">
      <alignment horizontal="left" vertical="center"/>
      <protection/>
    </xf>
    <xf numFmtId="0" fontId="5" fillId="34" borderId="18" xfId="42" applyFont="1" applyFill="1" applyBorder="1" applyAlignment="1">
      <alignment vertical="center"/>
      <protection/>
    </xf>
    <xf numFmtId="170" fontId="7" fillId="36" borderId="12" xfId="42" applyNumberFormat="1" applyFont="1" applyFill="1" applyBorder="1" applyAlignment="1">
      <alignment horizontal="left" vertical="center"/>
      <protection/>
    </xf>
    <xf numFmtId="0" fontId="5" fillId="0" borderId="0" xfId="42" applyFont="1" applyBorder="1" applyAlignment="1">
      <alignment vertical="center"/>
      <protection/>
    </xf>
    <xf numFmtId="0" fontId="5" fillId="0" borderId="0" xfId="42" applyFont="1" applyFill="1" applyBorder="1" applyAlignment="1">
      <alignment horizontal="left" vertical="center" wrapText="1"/>
      <protection/>
    </xf>
    <xf numFmtId="0" fontId="5" fillId="0" borderId="17" xfId="42" applyFont="1" applyFill="1" applyBorder="1" applyAlignment="1">
      <alignment horizontal="left" vertical="center" wrapText="1"/>
      <protection/>
    </xf>
    <xf numFmtId="3" fontId="5" fillId="0" borderId="0" xfId="42" applyNumberFormat="1" applyFont="1" applyFill="1" applyBorder="1" applyAlignment="1">
      <alignment horizontal="right" vertical="center" wrapText="1"/>
      <protection/>
    </xf>
    <xf numFmtId="0" fontId="5" fillId="0" borderId="13" xfId="42" applyFont="1" applyFill="1" applyBorder="1" applyAlignment="1">
      <alignment horizontal="right" vertical="center" wrapText="1"/>
      <protection/>
    </xf>
    <xf numFmtId="3" fontId="5" fillId="0" borderId="13" xfId="42" applyNumberFormat="1" applyFont="1" applyFill="1" applyBorder="1" applyAlignment="1">
      <alignment horizontal="right" vertical="center" wrapText="1"/>
      <protection/>
    </xf>
    <xf numFmtId="0" fontId="5" fillId="33" borderId="30" xfId="42" applyFont="1" applyFill="1" applyBorder="1" applyAlignment="1">
      <alignment vertical="center"/>
      <protection/>
    </xf>
    <xf numFmtId="0" fontId="5" fillId="33" borderId="23" xfId="42" applyFont="1" applyFill="1" applyBorder="1" applyAlignment="1">
      <alignment horizontal="left" vertical="center" wrapText="1"/>
      <protection/>
    </xf>
    <xf numFmtId="0" fontId="5" fillId="33" borderId="45" xfId="42" applyFont="1" applyFill="1" applyBorder="1" applyAlignment="1">
      <alignment horizontal="left" vertical="center" wrapText="1"/>
      <protection/>
    </xf>
    <xf numFmtId="0" fontId="5" fillId="33" borderId="45" xfId="42" applyFont="1" applyFill="1" applyBorder="1" applyAlignment="1">
      <alignment horizontal="right" vertical="center" wrapText="1"/>
      <protection/>
    </xf>
    <xf numFmtId="3" fontId="5" fillId="33" borderId="50" xfId="42" applyNumberFormat="1" applyFont="1" applyFill="1" applyBorder="1" applyAlignment="1">
      <alignment horizontal="right" vertical="center" wrapText="1"/>
      <protection/>
    </xf>
    <xf numFmtId="3" fontId="5" fillId="33" borderId="23" xfId="42" applyNumberFormat="1" applyFont="1" applyFill="1" applyBorder="1" applyAlignment="1">
      <alignment horizontal="right" vertical="center" wrapText="1"/>
      <protection/>
    </xf>
    <xf numFmtId="0" fontId="5" fillId="33" borderId="23" xfId="42" applyFont="1" applyFill="1" applyBorder="1" applyAlignment="1">
      <alignment horizontal="right" vertical="center" wrapText="1"/>
      <protection/>
    </xf>
    <xf numFmtId="3" fontId="7" fillId="0" borderId="20" xfId="42" applyNumberFormat="1" applyFont="1" applyBorder="1" applyAlignment="1">
      <alignment horizontal="right" vertical="center"/>
      <protection/>
    </xf>
    <xf numFmtId="3" fontId="7" fillId="0" borderId="40" xfId="42" applyNumberFormat="1" applyFont="1" applyBorder="1" applyAlignment="1">
      <alignment horizontal="right" vertical="center"/>
      <protection/>
    </xf>
    <xf numFmtId="169" fontId="6" fillId="35" borderId="18" xfId="42" applyNumberFormat="1" applyFont="1" applyFill="1" applyBorder="1" applyAlignment="1">
      <alignment horizontal="left" vertical="center"/>
      <protection/>
    </xf>
    <xf numFmtId="0" fontId="5" fillId="34" borderId="53" xfId="42" applyFont="1" applyFill="1" applyBorder="1" applyAlignment="1">
      <alignment vertical="center"/>
      <protection/>
    </xf>
    <xf numFmtId="0" fontId="5" fillId="34" borderId="46" xfId="42" applyFont="1" applyFill="1" applyBorder="1" applyAlignment="1">
      <alignment horizontal="center" vertical="center"/>
      <protection/>
    </xf>
    <xf numFmtId="0" fontId="6" fillId="34" borderId="54" xfId="42" applyFont="1" applyFill="1" applyBorder="1" applyAlignment="1">
      <alignment horizontal="left" vertical="center" wrapText="1"/>
      <protection/>
    </xf>
    <xf numFmtId="3" fontId="6" fillId="34" borderId="54" xfId="42" applyNumberFormat="1" applyFont="1" applyFill="1" applyBorder="1" applyAlignment="1">
      <alignment horizontal="right" vertical="center"/>
      <protection/>
    </xf>
    <xf numFmtId="3" fontId="6" fillId="34" borderId="53" xfId="42" applyNumberFormat="1" applyFont="1" applyFill="1" applyBorder="1" applyAlignment="1">
      <alignment horizontal="right" vertical="center"/>
      <protection/>
    </xf>
    <xf numFmtId="3" fontId="6" fillId="34" borderId="19" xfId="42" applyNumberFormat="1" applyFont="1" applyFill="1" applyBorder="1" applyAlignment="1">
      <alignment horizontal="right" vertical="center"/>
      <protection/>
    </xf>
    <xf numFmtId="169" fontId="6" fillId="0" borderId="13" xfId="42" applyNumberFormat="1" applyFont="1" applyFill="1" applyBorder="1" applyAlignment="1">
      <alignment horizontal="left" vertical="center"/>
      <protection/>
    </xf>
    <xf numFmtId="169" fontId="6" fillId="0" borderId="16" xfId="42" applyNumberFormat="1" applyFont="1" applyFill="1" applyBorder="1" applyAlignment="1">
      <alignment horizontal="left" vertical="center"/>
      <protection/>
    </xf>
    <xf numFmtId="0" fontId="5" fillId="0" borderId="13" xfId="42" applyFont="1" applyFill="1" applyBorder="1" applyAlignment="1">
      <alignment vertical="center"/>
      <protection/>
    </xf>
    <xf numFmtId="0" fontId="5" fillId="0" borderId="14" xfId="42" applyFont="1" applyFill="1" applyBorder="1" applyAlignment="1">
      <alignment horizontal="center" vertical="center"/>
      <protection/>
    </xf>
    <xf numFmtId="0" fontId="5" fillId="0" borderId="17" xfId="42" applyFont="1" applyFill="1" applyBorder="1" applyAlignment="1">
      <alignment vertical="center"/>
      <protection/>
    </xf>
    <xf numFmtId="0" fontId="5" fillId="0" borderId="0" xfId="42" applyFont="1" applyFill="1" applyBorder="1" applyAlignment="1">
      <alignment horizontal="center" vertical="center"/>
      <protection/>
    </xf>
    <xf numFmtId="0" fontId="5" fillId="0" borderId="46" xfId="42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5" fillId="0" borderId="17" xfId="42" applyFont="1" applyFill="1" applyBorder="1" applyAlignment="1">
      <alignment horizontal="center" vertical="center" wrapText="1"/>
      <protection/>
    </xf>
    <xf numFmtId="0" fontId="5" fillId="0" borderId="4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35" borderId="30" xfId="42" applyFont="1" applyFill="1" applyBorder="1" applyAlignment="1">
      <alignment vertical="center"/>
      <protection/>
    </xf>
    <xf numFmtId="0" fontId="5" fillId="35" borderId="50" xfId="42" applyFont="1" applyFill="1" applyBorder="1" applyAlignment="1">
      <alignment horizontal="left" vertical="center" wrapText="1"/>
      <protection/>
    </xf>
    <xf numFmtId="0" fontId="8" fillId="35" borderId="45" xfId="42" applyFont="1" applyFill="1" applyBorder="1" applyAlignment="1">
      <alignment horizontal="left" vertical="center" wrapText="1"/>
      <protection/>
    </xf>
    <xf numFmtId="3" fontId="6" fillId="35" borderId="23" xfId="42" applyNumberFormat="1" applyFont="1" applyFill="1" applyBorder="1" applyAlignment="1">
      <alignment horizontal="right" vertical="center"/>
      <protection/>
    </xf>
    <xf numFmtId="0" fontId="5" fillId="33" borderId="13" xfId="42" applyFont="1" applyFill="1" applyBorder="1" applyAlignment="1">
      <alignment vertical="center"/>
      <protection/>
    </xf>
    <xf numFmtId="0" fontId="5" fillId="33" borderId="17" xfId="42" applyFont="1" applyFill="1" applyBorder="1" applyAlignment="1">
      <alignment horizontal="center" vertical="center"/>
      <protection/>
    </xf>
    <xf numFmtId="0" fontId="6" fillId="33" borderId="17" xfId="42" applyFont="1" applyFill="1" applyBorder="1" applyAlignment="1">
      <alignment horizontal="left" vertical="center"/>
      <protection/>
    </xf>
    <xf numFmtId="3" fontId="6" fillId="33" borderId="17" xfId="42" applyNumberFormat="1" applyFont="1" applyFill="1" applyBorder="1" applyAlignment="1">
      <alignment horizontal="right" vertical="center"/>
      <protection/>
    </xf>
    <xf numFmtId="3" fontId="6" fillId="33" borderId="17" xfId="42" applyNumberFormat="1" applyFont="1" applyFill="1" applyBorder="1" applyAlignment="1">
      <alignment horizontal="right" vertical="center"/>
      <protection/>
    </xf>
    <xf numFmtId="169" fontId="6" fillId="0" borderId="19" xfId="42" applyNumberFormat="1" applyFont="1" applyFill="1" applyBorder="1" applyAlignment="1">
      <alignment horizontal="left" vertical="center"/>
      <protection/>
    </xf>
    <xf numFmtId="0" fontId="5" fillId="0" borderId="19" xfId="42" applyFont="1" applyFill="1" applyBorder="1" applyAlignment="1">
      <alignment vertical="center"/>
      <protection/>
    </xf>
    <xf numFmtId="0" fontId="5" fillId="0" borderId="23" xfId="0" applyFont="1" applyBorder="1" applyAlignment="1">
      <alignment vertical="center"/>
    </xf>
    <xf numFmtId="169" fontId="10" fillId="35" borderId="23" xfId="42" applyNumberFormat="1" applyFont="1" applyFill="1" applyBorder="1" applyAlignment="1">
      <alignment horizontal="left" vertical="center"/>
      <protection/>
    </xf>
    <xf numFmtId="3" fontId="10" fillId="35" borderId="23" xfId="42" applyNumberFormat="1" applyFont="1" applyFill="1" applyBorder="1" applyAlignment="1">
      <alignment horizontal="right" vertical="center"/>
      <protection/>
    </xf>
    <xf numFmtId="3" fontId="10" fillId="35" borderId="45" xfId="42" applyNumberFormat="1" applyFont="1" applyFill="1" applyBorder="1" applyAlignment="1">
      <alignment horizontal="right" vertical="center"/>
      <protection/>
    </xf>
    <xf numFmtId="169" fontId="10" fillId="37" borderId="17" xfId="42" applyNumberFormat="1" applyFont="1" applyFill="1" applyBorder="1" applyAlignment="1">
      <alignment horizontal="left" vertical="center"/>
      <protection/>
    </xf>
    <xf numFmtId="0" fontId="11" fillId="33" borderId="30" xfId="42" applyFont="1" applyFill="1" applyBorder="1" applyAlignment="1">
      <alignment vertical="center"/>
      <protection/>
    </xf>
    <xf numFmtId="0" fontId="11" fillId="33" borderId="45" xfId="42" applyFont="1" applyFill="1" applyBorder="1" applyAlignment="1">
      <alignment horizontal="center" vertical="center"/>
      <protection/>
    </xf>
    <xf numFmtId="0" fontId="10" fillId="33" borderId="45" xfId="42" applyFont="1" applyFill="1" applyBorder="1" applyAlignment="1">
      <alignment horizontal="left" vertical="center"/>
      <protection/>
    </xf>
    <xf numFmtId="3" fontId="10" fillId="33" borderId="23" xfId="42" applyNumberFormat="1" applyFont="1" applyFill="1" applyBorder="1" applyAlignment="1">
      <alignment horizontal="right" vertical="center"/>
      <protection/>
    </xf>
    <xf numFmtId="3" fontId="12" fillId="33" borderId="45" xfId="42" applyNumberFormat="1" applyFont="1" applyFill="1" applyBorder="1" applyAlignment="1">
      <alignment horizontal="right" vertical="center"/>
      <protection/>
    </xf>
    <xf numFmtId="3" fontId="12" fillId="33" borderId="23" xfId="42" applyNumberFormat="1" applyFont="1" applyFill="1" applyBorder="1" applyAlignment="1">
      <alignment horizontal="right" vertical="center"/>
      <protection/>
    </xf>
    <xf numFmtId="169" fontId="10" fillId="0" borderId="17" xfId="42" applyNumberFormat="1" applyFont="1" applyFill="1" applyBorder="1" applyAlignment="1">
      <alignment horizontal="left" vertical="center"/>
      <protection/>
    </xf>
    <xf numFmtId="0" fontId="11" fillId="0" borderId="14" xfId="42" applyFont="1" applyFill="1" applyBorder="1" applyAlignment="1">
      <alignment vertical="center"/>
      <protection/>
    </xf>
    <xf numFmtId="0" fontId="11" fillId="0" borderId="15" xfId="42" applyFont="1" applyFill="1" applyBorder="1" applyAlignment="1">
      <alignment horizontal="center" vertical="center"/>
      <protection/>
    </xf>
    <xf numFmtId="3" fontId="10" fillId="0" borderId="13" xfId="42" applyNumberFormat="1" applyFont="1" applyFill="1" applyBorder="1" applyAlignment="1">
      <alignment horizontal="right" vertical="center"/>
      <protection/>
    </xf>
    <xf numFmtId="3" fontId="12" fillId="0" borderId="13" xfId="42" applyNumberFormat="1" applyFont="1" applyFill="1" applyBorder="1" applyAlignment="1">
      <alignment horizontal="right" vertical="center"/>
      <protection/>
    </xf>
    <xf numFmtId="0" fontId="11" fillId="0" borderId="0" xfId="42" applyFont="1" applyFill="1" applyBorder="1" applyAlignment="1">
      <alignment vertical="center"/>
      <protection/>
    </xf>
    <xf numFmtId="0" fontId="11" fillId="0" borderId="16" xfId="42" applyFont="1" applyFill="1" applyBorder="1" applyAlignment="1">
      <alignment horizontal="center" vertical="center"/>
      <protection/>
    </xf>
    <xf numFmtId="3" fontId="10" fillId="0" borderId="17" xfId="42" applyNumberFormat="1" applyFont="1" applyFill="1" applyBorder="1" applyAlignment="1">
      <alignment horizontal="right" vertical="center"/>
      <protection/>
    </xf>
    <xf numFmtId="0" fontId="11" fillId="0" borderId="18" xfId="42" applyFont="1" applyFill="1" applyBorder="1" applyAlignment="1">
      <alignment horizontal="center" vertical="center"/>
      <protection/>
    </xf>
    <xf numFmtId="3" fontId="10" fillId="0" borderId="19" xfId="42" applyNumberFormat="1" applyFont="1" applyFill="1" applyBorder="1" applyAlignment="1">
      <alignment horizontal="right" vertical="center"/>
      <protection/>
    </xf>
    <xf numFmtId="0" fontId="11" fillId="0" borderId="22" xfId="42" applyFont="1" applyFill="1" applyBorder="1" applyAlignment="1">
      <alignment vertical="center"/>
      <protection/>
    </xf>
    <xf numFmtId="0" fontId="11" fillId="0" borderId="12" xfId="42" applyFont="1" applyFill="1" applyBorder="1" applyAlignment="1">
      <alignment vertical="center" wrapText="1"/>
      <protection/>
    </xf>
    <xf numFmtId="0" fontId="5" fillId="0" borderId="19" xfId="42" applyFont="1" applyBorder="1" applyAlignment="1">
      <alignment horizontal="center" vertical="center"/>
      <protection/>
    </xf>
    <xf numFmtId="0" fontId="5" fillId="0" borderId="15" xfId="42" applyFont="1" applyBorder="1" applyAlignment="1">
      <alignment vertical="center"/>
      <protection/>
    </xf>
    <xf numFmtId="0" fontId="5" fillId="0" borderId="14" xfId="42" applyFont="1" applyBorder="1" applyAlignment="1">
      <alignment vertical="center"/>
      <protection/>
    </xf>
    <xf numFmtId="0" fontId="5" fillId="0" borderId="37" xfId="42" applyFont="1" applyBorder="1" applyAlignment="1">
      <alignment vertical="center"/>
      <protection/>
    </xf>
    <xf numFmtId="0" fontId="5" fillId="0" borderId="16" xfId="0" applyFont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7" fillId="35" borderId="45" xfId="42" applyFont="1" applyFill="1" applyBorder="1" applyAlignment="1">
      <alignment horizontal="left" vertical="center"/>
      <protection/>
    </xf>
    <xf numFmtId="0" fontId="8" fillId="35" borderId="23" xfId="0" applyFont="1" applyFill="1" applyBorder="1" applyAlignment="1">
      <alignment vertical="center"/>
    </xf>
    <xf numFmtId="0" fontId="8" fillId="35" borderId="45" xfId="0" applyFont="1" applyFill="1" applyBorder="1" applyAlignment="1">
      <alignment vertical="center"/>
    </xf>
    <xf numFmtId="3" fontId="8" fillId="35" borderId="2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50" xfId="0" applyFont="1" applyFill="1" applyBorder="1" applyAlignment="1">
      <alignment horizontal="center" vertical="center"/>
    </xf>
    <xf numFmtId="0" fontId="7" fillId="33" borderId="45" xfId="42" applyFont="1" applyFill="1" applyBorder="1" applyAlignment="1">
      <alignment horizontal="left" vertical="center"/>
      <protection/>
    </xf>
    <xf numFmtId="0" fontId="8" fillId="33" borderId="23" xfId="0" applyFont="1" applyFill="1" applyBorder="1" applyAlignment="1">
      <alignment vertical="center"/>
    </xf>
    <xf numFmtId="0" fontId="8" fillId="33" borderId="45" xfId="0" applyFont="1" applyFill="1" applyBorder="1" applyAlignment="1">
      <alignment vertical="center"/>
    </xf>
    <xf numFmtId="3" fontId="8" fillId="33" borderId="23" xfId="0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4" fillId="0" borderId="57" xfId="42" applyFont="1" applyBorder="1" applyAlignment="1">
      <alignment horizontal="center" vertical="center" wrapText="1"/>
      <protection/>
    </xf>
    <xf numFmtId="0" fontId="5" fillId="0" borderId="58" xfId="0" applyFont="1" applyBorder="1" applyAlignment="1">
      <alignment vertical="center" wrapText="1"/>
    </xf>
    <xf numFmtId="0" fontId="4" fillId="0" borderId="59" xfId="42" applyFont="1" applyBorder="1" applyAlignment="1">
      <alignment horizontal="center" vertical="center" wrapText="1"/>
      <protection/>
    </xf>
    <xf numFmtId="0" fontId="5" fillId="0" borderId="60" xfId="0" applyFont="1" applyBorder="1" applyAlignment="1">
      <alignment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30" xfId="42" applyFont="1" applyBorder="1" applyAlignment="1">
      <alignment vertical="center" wrapText="1"/>
      <protection/>
    </xf>
    <xf numFmtId="0" fontId="5" fillId="0" borderId="45" xfId="0" applyFont="1" applyBorder="1" applyAlignment="1">
      <alignment vertical="center" wrapText="1"/>
    </xf>
    <xf numFmtId="0" fontId="5" fillId="0" borderId="61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15" xfId="42" applyFont="1" applyFill="1" applyBorder="1" applyAlignment="1">
      <alignment horizontal="left" vertical="center" wrapText="1"/>
      <protection/>
    </xf>
    <xf numFmtId="0" fontId="5" fillId="0" borderId="14" xfId="42" applyFont="1" applyFill="1" applyBorder="1" applyAlignment="1">
      <alignment horizontal="left" vertical="center" wrapText="1"/>
      <protection/>
    </xf>
    <xf numFmtId="0" fontId="5" fillId="0" borderId="12" xfId="42" applyFont="1" applyFill="1" applyBorder="1" applyAlignment="1">
      <alignment horizontal="left" vertical="center" wrapText="1"/>
      <protection/>
    </xf>
    <xf numFmtId="0" fontId="5" fillId="0" borderId="30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5" fillId="0" borderId="0" xfId="42" applyFont="1" applyFill="1" applyBorder="1" applyAlignment="1">
      <alignment horizontal="left" vertical="center" wrapText="1"/>
      <protection/>
    </xf>
    <xf numFmtId="0" fontId="4" fillId="0" borderId="63" xfId="42" applyFont="1" applyBorder="1" applyAlignment="1">
      <alignment horizontal="left" vertical="center" wrapText="1"/>
      <protection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66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4" fillId="0" borderId="67" xfId="42" applyFont="1" applyBorder="1" applyAlignment="1">
      <alignment horizontal="center" vertical="center" wrapText="1"/>
      <protection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30" xfId="42" applyFont="1" applyFill="1" applyBorder="1" applyAlignment="1">
      <alignment horizontal="left" vertical="center" wrapText="1"/>
      <protection/>
    </xf>
    <xf numFmtId="0" fontId="5" fillId="0" borderId="45" xfId="42" applyFont="1" applyFill="1" applyBorder="1" applyAlignment="1">
      <alignment horizontal="left" vertical="center" wrapText="1"/>
      <protection/>
    </xf>
    <xf numFmtId="0" fontId="5" fillId="0" borderId="50" xfId="42" applyFont="1" applyFill="1" applyBorder="1" applyAlignment="1">
      <alignment horizontal="left" vertical="center" wrapText="1"/>
      <protection/>
    </xf>
    <xf numFmtId="0" fontId="10" fillId="35" borderId="30" xfId="42" applyFont="1" applyFill="1" applyBorder="1" applyAlignment="1">
      <alignment horizontal="center" vertical="center" wrapText="1"/>
      <protection/>
    </xf>
    <xf numFmtId="0" fontId="10" fillId="35" borderId="45" xfId="42" applyFont="1" applyFill="1" applyBorder="1" applyAlignment="1">
      <alignment horizontal="center" vertical="center" wrapText="1"/>
      <protection/>
    </xf>
    <xf numFmtId="0" fontId="10" fillId="35" borderId="50" xfId="42" applyFont="1" applyFill="1" applyBorder="1" applyAlignment="1">
      <alignment horizontal="center" vertical="center" wrapText="1"/>
      <protection/>
    </xf>
    <xf numFmtId="0" fontId="12" fillId="0" borderId="13" xfId="42" applyFont="1" applyFill="1" applyBorder="1" applyAlignment="1">
      <alignment horizontal="left" vertical="center" wrapText="1"/>
      <protection/>
    </xf>
    <xf numFmtId="0" fontId="12" fillId="0" borderId="17" xfId="42" applyFont="1" applyFill="1" applyBorder="1" applyAlignment="1">
      <alignment horizontal="left" vertical="center" wrapText="1"/>
      <protection/>
    </xf>
    <xf numFmtId="0" fontId="12" fillId="0" borderId="19" xfId="42" applyFont="1" applyFill="1" applyBorder="1" applyAlignment="1">
      <alignment horizontal="left" vertical="center" wrapText="1"/>
      <protection/>
    </xf>
    <xf numFmtId="0" fontId="11" fillId="0" borderId="15" xfId="42" applyFont="1" applyFill="1" applyBorder="1" applyAlignment="1">
      <alignment horizontal="left" vertical="center" wrapText="1"/>
      <protection/>
    </xf>
    <xf numFmtId="0" fontId="11" fillId="0" borderId="14" xfId="42" applyFont="1" applyFill="1" applyBorder="1" applyAlignment="1">
      <alignment horizontal="left" vertical="center" wrapText="1"/>
      <protection/>
    </xf>
    <xf numFmtId="0" fontId="5" fillId="0" borderId="67" xfId="0" applyFont="1" applyBorder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5" fillId="0" borderId="70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0" xfId="0" applyFont="1" applyBorder="1" applyAlignment="1">
      <alignment vertical="center" wrapText="1"/>
    </xf>
    <xf numFmtId="0" fontId="9" fillId="0" borderId="30" xfId="42" applyFont="1" applyFill="1" applyBorder="1" applyAlignment="1">
      <alignment horizontal="left" vertical="center" wrapText="1"/>
      <protection/>
    </xf>
    <xf numFmtId="0" fontId="9" fillId="0" borderId="45" xfId="42" applyFont="1" applyFill="1" applyBorder="1" applyAlignment="1">
      <alignment horizontal="left" vertical="center" wrapText="1"/>
      <protection/>
    </xf>
    <xf numFmtId="0" fontId="9" fillId="0" borderId="50" xfId="42" applyFont="1" applyFill="1" applyBorder="1" applyAlignment="1">
      <alignment horizontal="left" vertical="center" wrapText="1"/>
      <protection/>
    </xf>
    <xf numFmtId="0" fontId="8" fillId="0" borderId="63" xfId="42" applyFont="1" applyBorder="1" applyAlignment="1">
      <alignment horizontal="left" vertical="center" wrapText="1"/>
      <protection/>
    </xf>
    <xf numFmtId="0" fontId="5" fillId="0" borderId="30" xfId="42" applyFont="1" applyBorder="1" applyAlignment="1">
      <alignment horizontal="left" vertical="center"/>
      <protection/>
    </xf>
    <xf numFmtId="0" fontId="5" fillId="0" borderId="45" xfId="42" applyFont="1" applyBorder="1" applyAlignment="1">
      <alignment horizontal="left" vertical="center"/>
      <protection/>
    </xf>
    <xf numFmtId="0" fontId="5" fillId="0" borderId="50" xfId="42" applyFont="1" applyBorder="1" applyAlignment="1">
      <alignment horizontal="left" vertical="center"/>
      <protection/>
    </xf>
    <xf numFmtId="0" fontId="5" fillId="0" borderId="45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view="pageLayout" workbookViewId="0" topLeftCell="A1">
      <selection activeCell="D4" sqref="D4"/>
    </sheetView>
  </sheetViews>
  <sheetFormatPr defaultColWidth="9.140625" defaultRowHeight="12.75"/>
  <cols>
    <col min="1" max="1" width="5.28125" style="4" customWidth="1"/>
    <col min="2" max="2" width="6.7109375" style="4" customWidth="1"/>
    <col min="3" max="3" width="7.28125" style="121" customWidth="1"/>
    <col min="4" max="4" width="41.28125" style="4" customWidth="1"/>
    <col min="5" max="5" width="8.57421875" style="4" customWidth="1"/>
    <col min="6" max="6" width="7.140625" style="4" customWidth="1"/>
    <col min="7" max="7" width="7.7109375" style="4" customWidth="1"/>
    <col min="8" max="8" width="8.57421875" style="4" customWidth="1"/>
    <col min="9" max="9" width="9.57421875" style="0" customWidth="1"/>
  </cols>
  <sheetData>
    <row r="1" spans="1:8" ht="15" customHeight="1">
      <c r="A1" s="146"/>
      <c r="B1" s="152"/>
      <c r="D1" s="281" t="s">
        <v>89</v>
      </c>
      <c r="E1" s="282"/>
      <c r="F1" s="282"/>
      <c r="G1" s="282"/>
      <c r="H1" s="282"/>
    </row>
    <row r="2" spans="1:8" ht="8.25" customHeight="1">
      <c r="A2" s="146"/>
      <c r="B2" s="152"/>
      <c r="D2" s="5"/>
      <c r="E2" s="153"/>
      <c r="F2" s="153"/>
      <c r="G2" s="153"/>
      <c r="H2" s="153"/>
    </row>
    <row r="3" spans="1:8" ht="14.25" customHeight="1">
      <c r="A3" s="146"/>
      <c r="B3" s="152"/>
      <c r="D3" s="5"/>
      <c r="E3" s="153"/>
      <c r="F3" s="153"/>
      <c r="G3" s="153"/>
      <c r="H3" s="153"/>
    </row>
    <row r="4" spans="1:8" ht="14.25" customHeight="1">
      <c r="A4" s="6" t="s">
        <v>63</v>
      </c>
      <c r="B4" s="6"/>
      <c r="C4" s="122"/>
      <c r="D4" s="6"/>
      <c r="E4" s="153"/>
      <c r="F4" s="153"/>
      <c r="G4" s="153"/>
      <c r="H4" s="153"/>
    </row>
    <row r="5" spans="1:8" ht="14.25" customHeight="1">
      <c r="A5" s="6"/>
      <c r="B5" s="6"/>
      <c r="C5" s="122"/>
      <c r="D5" s="6"/>
      <c r="E5" s="153"/>
      <c r="F5" s="153"/>
      <c r="G5" s="153"/>
      <c r="H5" s="153"/>
    </row>
    <row r="6" spans="1:8" ht="14.25" customHeight="1" thickBot="1">
      <c r="A6" s="152"/>
      <c r="B6" s="152"/>
      <c r="D6" s="5"/>
      <c r="E6" s="153"/>
      <c r="F6" s="153"/>
      <c r="G6" s="153"/>
      <c r="H6" s="153"/>
    </row>
    <row r="7" spans="1:8" ht="11.25" customHeight="1" thickBot="1">
      <c r="A7" s="260" t="s">
        <v>17</v>
      </c>
      <c r="B7" s="262" t="s">
        <v>19</v>
      </c>
      <c r="C7" s="264" t="s">
        <v>21</v>
      </c>
      <c r="D7" s="262" t="s">
        <v>18</v>
      </c>
      <c r="E7" s="285" t="s">
        <v>32</v>
      </c>
      <c r="F7" s="286"/>
      <c r="G7" s="286"/>
      <c r="H7" s="287"/>
    </row>
    <row r="8" spans="1:8" ht="9" customHeight="1" thickBot="1">
      <c r="A8" s="261"/>
      <c r="B8" s="263"/>
      <c r="C8" s="265"/>
      <c r="D8" s="263"/>
      <c r="E8" s="85" t="s">
        <v>27</v>
      </c>
      <c r="F8" s="85" t="s">
        <v>28</v>
      </c>
      <c r="G8" s="87" t="s">
        <v>29</v>
      </c>
      <c r="H8" s="88" t="s">
        <v>31</v>
      </c>
    </row>
    <row r="9" spans="1:8" ht="12.75" customHeight="1" thickBot="1">
      <c r="A9" s="278" t="s">
        <v>25</v>
      </c>
      <c r="B9" s="279"/>
      <c r="C9" s="279"/>
      <c r="D9" s="280"/>
      <c r="E9" s="1">
        <f>SUM(E22,E39,E50)</f>
        <v>1643288</v>
      </c>
      <c r="F9" s="1">
        <f>SUM(F22,F39,F50)</f>
        <v>0</v>
      </c>
      <c r="G9" s="1">
        <f>SUM(G22,G39,G50,G17,G33,G10)</f>
        <v>1250500</v>
      </c>
      <c r="H9" s="2">
        <f>SUM(E9:G9)</f>
        <v>2893788</v>
      </c>
    </row>
    <row r="10" spans="1:8" ht="12.75" customHeight="1">
      <c r="A10" s="218">
        <v>400</v>
      </c>
      <c r="B10" s="297" t="s">
        <v>81</v>
      </c>
      <c r="C10" s="298"/>
      <c r="D10" s="299"/>
      <c r="E10" s="219">
        <v>0</v>
      </c>
      <c r="F10" s="219">
        <v>0</v>
      </c>
      <c r="G10" s="220">
        <v>40000</v>
      </c>
      <c r="H10" s="219">
        <v>40000</v>
      </c>
    </row>
    <row r="11" spans="1:8" ht="12.75" customHeight="1">
      <c r="A11" s="221"/>
      <c r="B11" s="222">
        <v>40002</v>
      </c>
      <c r="C11" s="223"/>
      <c r="D11" s="224" t="s">
        <v>82</v>
      </c>
      <c r="E11" s="225">
        <v>0</v>
      </c>
      <c r="F11" s="225">
        <v>0</v>
      </c>
      <c r="G11" s="226">
        <v>40000</v>
      </c>
      <c r="H11" s="227">
        <v>40000</v>
      </c>
    </row>
    <row r="12" spans="1:8" ht="12.75" customHeight="1">
      <c r="A12" s="228"/>
      <c r="B12" s="229"/>
      <c r="C12" s="230">
        <v>6210</v>
      </c>
      <c r="D12" s="300" t="s">
        <v>83</v>
      </c>
      <c r="E12" s="231"/>
      <c r="F12" s="231"/>
      <c r="G12" s="232">
        <v>40000</v>
      </c>
      <c r="H12" s="232">
        <f>SUM(E12:G12)</f>
        <v>40000</v>
      </c>
    </row>
    <row r="13" spans="1:8" ht="12.75" customHeight="1">
      <c r="A13" s="228"/>
      <c r="B13" s="233"/>
      <c r="C13" s="234"/>
      <c r="D13" s="301"/>
      <c r="E13" s="235"/>
      <c r="F13" s="235"/>
      <c r="G13" s="235"/>
      <c r="H13" s="235"/>
    </row>
    <row r="14" spans="1:8" ht="12.75" customHeight="1">
      <c r="A14" s="228"/>
      <c r="B14" s="233"/>
      <c r="C14" s="236"/>
      <c r="D14" s="302"/>
      <c r="E14" s="237"/>
      <c r="F14" s="237"/>
      <c r="G14" s="237"/>
      <c r="H14" s="237"/>
    </row>
    <row r="15" spans="1:8" ht="12.75" customHeight="1">
      <c r="A15" s="228"/>
      <c r="B15" s="238"/>
      <c r="C15" s="303" t="s">
        <v>84</v>
      </c>
      <c r="D15" s="304"/>
      <c r="E15" s="304"/>
      <c r="F15" s="304"/>
      <c r="G15" s="304"/>
      <c r="H15" s="239">
        <v>43000</v>
      </c>
    </row>
    <row r="16" spans="1:8" ht="12.75" customHeight="1">
      <c r="A16" s="186">
        <v>600</v>
      </c>
      <c r="B16" s="187"/>
      <c r="C16" s="188"/>
      <c r="D16" s="189" t="s">
        <v>75</v>
      </c>
      <c r="E16" s="190">
        <f>SUM(E17)</f>
        <v>0</v>
      </c>
      <c r="F16" s="190">
        <f>SUM(F17,F24,F29)</f>
        <v>0</v>
      </c>
      <c r="G16" s="191">
        <f>SUM(G17)</f>
        <v>50000</v>
      </c>
      <c r="H16" s="192">
        <f>SUM(E16:G16)</f>
        <v>50000</v>
      </c>
    </row>
    <row r="17" spans="1:8" ht="12.75" customHeight="1">
      <c r="A17" s="193"/>
      <c r="B17" s="89">
        <v>60014</v>
      </c>
      <c r="C17" s="123"/>
      <c r="D17" s="7" t="s">
        <v>72</v>
      </c>
      <c r="E17" s="8">
        <f>SUM(E18)</f>
        <v>0</v>
      </c>
      <c r="F17" s="8">
        <f>SUM(F18)</f>
        <v>0</v>
      </c>
      <c r="G17" s="8">
        <f>SUM(G18)</f>
        <v>50000</v>
      </c>
      <c r="H17" s="9">
        <f>SUM(H18)</f>
        <v>50000</v>
      </c>
    </row>
    <row r="18" spans="1:8" ht="12.75" customHeight="1">
      <c r="A18" s="194"/>
      <c r="B18" s="195"/>
      <c r="C18" s="196">
        <v>6300</v>
      </c>
      <c r="D18" s="11" t="s">
        <v>73</v>
      </c>
      <c r="E18" s="12"/>
      <c r="F18" s="12"/>
      <c r="G18" s="13">
        <v>50000</v>
      </c>
      <c r="H18" s="13">
        <f>SUM(E18:G18)</f>
        <v>50000</v>
      </c>
    </row>
    <row r="19" spans="1:8" ht="12.75" customHeight="1">
      <c r="A19" s="194"/>
      <c r="B19" s="197"/>
      <c r="C19" s="198"/>
      <c r="D19" s="15" t="s">
        <v>74</v>
      </c>
      <c r="E19" s="16"/>
      <c r="F19" s="16"/>
      <c r="G19" s="16"/>
      <c r="H19" s="16"/>
    </row>
    <row r="20" spans="1:8" ht="12.75" customHeight="1">
      <c r="A20" s="194"/>
      <c r="B20" s="197"/>
      <c r="C20" s="199"/>
      <c r="D20" s="17" t="s">
        <v>70</v>
      </c>
      <c r="E20" s="18"/>
      <c r="F20" s="18"/>
      <c r="G20" s="18"/>
      <c r="H20" s="18"/>
    </row>
    <row r="21" spans="1:8" ht="26.25" customHeight="1">
      <c r="A21" s="194"/>
      <c r="B21" s="197"/>
      <c r="C21" s="294" t="s">
        <v>76</v>
      </c>
      <c r="D21" s="295"/>
      <c r="E21" s="295"/>
      <c r="F21" s="295"/>
      <c r="G21" s="295"/>
      <c r="H21" s="296"/>
    </row>
    <row r="22" spans="1:8" ht="12.75" customHeight="1">
      <c r="A22" s="90">
        <v>801</v>
      </c>
      <c r="B22" s="91"/>
      <c r="C22" s="124"/>
      <c r="D22" s="19" t="s">
        <v>48</v>
      </c>
      <c r="E22" s="20">
        <f aca="true" t="shared" si="0" ref="E22:G23">SUM(E23)</f>
        <v>0</v>
      </c>
      <c r="F22" s="20">
        <f t="shared" si="0"/>
        <v>0</v>
      </c>
      <c r="G22" s="20">
        <f>SUM(G23,G28)</f>
        <v>78500</v>
      </c>
      <c r="H22" s="21">
        <f>SUM(E22:G22)</f>
        <v>78500</v>
      </c>
    </row>
    <row r="23" spans="1:8" ht="12.75" customHeight="1">
      <c r="A23" s="92"/>
      <c r="B23" s="89">
        <v>80104</v>
      </c>
      <c r="C23" s="123"/>
      <c r="D23" s="7" t="s">
        <v>50</v>
      </c>
      <c r="E23" s="8">
        <f t="shared" si="0"/>
        <v>0</v>
      </c>
      <c r="F23" s="8">
        <f t="shared" si="0"/>
        <v>0</v>
      </c>
      <c r="G23" s="9">
        <f t="shared" si="0"/>
        <v>57500</v>
      </c>
      <c r="H23" s="9">
        <f>SUM(H24)</f>
        <v>57500</v>
      </c>
    </row>
    <row r="24" spans="1:8" ht="12.75" customHeight="1">
      <c r="A24" s="92"/>
      <c r="B24" s="10"/>
      <c r="C24" s="125">
        <v>2310</v>
      </c>
      <c r="D24" s="11" t="s">
        <v>13</v>
      </c>
      <c r="E24" s="12"/>
      <c r="F24" s="12"/>
      <c r="G24" s="13">
        <v>57500</v>
      </c>
      <c r="H24" s="13">
        <f>SUM(E24:G24)</f>
        <v>57500</v>
      </c>
    </row>
    <row r="25" spans="1:8" ht="12.75" customHeight="1">
      <c r="A25" s="92"/>
      <c r="B25" s="14"/>
      <c r="C25" s="126"/>
      <c r="D25" s="15" t="s">
        <v>20</v>
      </c>
      <c r="E25" s="16"/>
      <c r="F25" s="16"/>
      <c r="G25" s="16"/>
      <c r="H25" s="16"/>
    </row>
    <row r="26" spans="1:8" ht="12.75" customHeight="1">
      <c r="A26" s="92"/>
      <c r="B26" s="14"/>
      <c r="C26" s="127"/>
      <c r="D26" s="17" t="s">
        <v>8</v>
      </c>
      <c r="E26" s="18"/>
      <c r="F26" s="18"/>
      <c r="G26" s="18"/>
      <c r="H26" s="18"/>
    </row>
    <row r="27" spans="1:8" ht="12.75" customHeight="1">
      <c r="A27" s="92"/>
      <c r="B27" s="22"/>
      <c r="C27" s="272" t="s">
        <v>51</v>
      </c>
      <c r="D27" s="273"/>
      <c r="E27" s="273"/>
      <c r="F27" s="273"/>
      <c r="G27" s="273"/>
      <c r="H27" s="274"/>
    </row>
    <row r="28" spans="1:8" ht="12.75" customHeight="1">
      <c r="A28" s="92"/>
      <c r="B28" s="177">
        <v>80103</v>
      </c>
      <c r="C28" s="178"/>
      <c r="D28" s="179" t="s">
        <v>50</v>
      </c>
      <c r="E28" s="183">
        <v>0</v>
      </c>
      <c r="F28" s="180">
        <v>0</v>
      </c>
      <c r="G28" s="182">
        <v>21000</v>
      </c>
      <c r="H28" s="181">
        <v>21000</v>
      </c>
    </row>
    <row r="29" spans="1:8" ht="12.75" customHeight="1">
      <c r="A29" s="92"/>
      <c r="B29" s="14"/>
      <c r="C29" s="201">
        <v>2900</v>
      </c>
      <c r="D29" s="277" t="s">
        <v>66</v>
      </c>
      <c r="E29" s="175"/>
      <c r="F29" s="175"/>
      <c r="G29" s="174">
        <v>21000</v>
      </c>
      <c r="H29" s="176">
        <v>21000</v>
      </c>
    </row>
    <row r="30" spans="1:8" ht="12.75" customHeight="1">
      <c r="A30" s="92"/>
      <c r="B30" s="14"/>
      <c r="C30" s="173"/>
      <c r="D30" s="277"/>
      <c r="E30" s="173"/>
      <c r="F30" s="173"/>
      <c r="G30" s="172"/>
      <c r="H30" s="173"/>
    </row>
    <row r="31" spans="1:8" ht="25.5" customHeight="1">
      <c r="A31" s="92"/>
      <c r="B31" s="14"/>
      <c r="C31" s="173"/>
      <c r="D31" s="277"/>
      <c r="E31" s="173"/>
      <c r="F31" s="173"/>
      <c r="G31" s="172"/>
      <c r="H31" s="173"/>
    </row>
    <row r="32" spans="1:8" ht="25.5" customHeight="1">
      <c r="A32" s="92"/>
      <c r="B32" s="14"/>
      <c r="C32" s="294" t="s">
        <v>67</v>
      </c>
      <c r="D32" s="295"/>
      <c r="E32" s="295"/>
      <c r="F32" s="295"/>
      <c r="G32" s="295"/>
      <c r="H32" s="296"/>
    </row>
    <row r="33" spans="1:8" ht="12.75" customHeight="1">
      <c r="A33" s="151">
        <v>851</v>
      </c>
      <c r="B33" s="206"/>
      <c r="C33" s="207"/>
      <c r="D33" s="208" t="s">
        <v>1</v>
      </c>
      <c r="E33" s="23">
        <f aca="true" t="shared" si="1" ref="E33:H34">SUM(E34)</f>
        <v>0</v>
      </c>
      <c r="F33" s="23">
        <f t="shared" si="1"/>
        <v>0</v>
      </c>
      <c r="G33" s="23">
        <f t="shared" si="1"/>
        <v>100000</v>
      </c>
      <c r="H33" s="209">
        <f t="shared" si="1"/>
        <v>100000</v>
      </c>
    </row>
    <row r="34" spans="1:8" ht="12.75" customHeight="1">
      <c r="A34" s="193"/>
      <c r="B34" s="210">
        <v>85111</v>
      </c>
      <c r="C34" s="211"/>
      <c r="D34" s="212" t="s">
        <v>78</v>
      </c>
      <c r="E34" s="213">
        <f t="shared" si="1"/>
        <v>0</v>
      </c>
      <c r="F34" s="213">
        <f t="shared" si="1"/>
        <v>0</v>
      </c>
      <c r="G34" s="213">
        <f t="shared" si="1"/>
        <v>100000</v>
      </c>
      <c r="H34" s="214">
        <f t="shared" si="1"/>
        <v>100000</v>
      </c>
    </row>
    <row r="35" spans="1:8" ht="12.75" customHeight="1">
      <c r="A35" s="92"/>
      <c r="B35" s="195"/>
      <c r="C35" s="196">
        <v>6300</v>
      </c>
      <c r="D35" s="11" t="s">
        <v>73</v>
      </c>
      <c r="E35" s="12"/>
      <c r="F35" s="12"/>
      <c r="G35" s="13">
        <v>100000</v>
      </c>
      <c r="H35" s="13">
        <f>SUM(E35:G35)</f>
        <v>100000</v>
      </c>
    </row>
    <row r="36" spans="1:8" ht="12.75" customHeight="1">
      <c r="A36" s="92"/>
      <c r="B36" s="197"/>
      <c r="C36" s="198"/>
      <c r="D36" s="15" t="s">
        <v>74</v>
      </c>
      <c r="E36" s="16"/>
      <c r="F36" s="16"/>
      <c r="G36" s="16"/>
      <c r="H36" s="16"/>
    </row>
    <row r="37" spans="1:8" ht="12.75" customHeight="1">
      <c r="A37" s="92"/>
      <c r="B37" s="197"/>
      <c r="C37" s="199"/>
      <c r="D37" s="17" t="s">
        <v>70</v>
      </c>
      <c r="E37" s="18"/>
      <c r="F37" s="18"/>
      <c r="G37" s="18"/>
      <c r="H37" s="18"/>
    </row>
    <row r="38" spans="1:8" ht="34.5" customHeight="1">
      <c r="A38" s="215"/>
      <c r="B38" s="216"/>
      <c r="C38" s="312" t="s">
        <v>79</v>
      </c>
      <c r="D38" s="313"/>
      <c r="E38" s="313"/>
      <c r="F38" s="313"/>
      <c r="G38" s="313"/>
      <c r="H38" s="314"/>
    </row>
    <row r="39" spans="1:8" ht="10.5" customHeight="1">
      <c r="A39" s="93">
        <v>900</v>
      </c>
      <c r="B39" s="24"/>
      <c r="C39" s="130"/>
      <c r="D39" s="25" t="s">
        <v>33</v>
      </c>
      <c r="E39" s="26">
        <f>SUM(E45)</f>
        <v>0</v>
      </c>
      <c r="F39" s="26">
        <f>SUM(F45)</f>
        <v>0</v>
      </c>
      <c r="G39" s="27">
        <f>SUM(G45,G40)</f>
        <v>47000</v>
      </c>
      <c r="H39" s="28">
        <f>SUM(E39:G39)</f>
        <v>47000</v>
      </c>
    </row>
    <row r="40" spans="1:8" ht="10.5" customHeight="1">
      <c r="A40" s="154"/>
      <c r="B40" s="94">
        <v>90013</v>
      </c>
      <c r="C40" s="131"/>
      <c r="D40" s="29" t="s">
        <v>42</v>
      </c>
      <c r="E40" s="30">
        <f>SUM(E41)</f>
        <v>0</v>
      </c>
      <c r="F40" s="31">
        <f>SUM(F41)</f>
        <v>0</v>
      </c>
      <c r="G40" s="32">
        <f>SUM(G41)</f>
        <v>27000</v>
      </c>
      <c r="H40" s="33">
        <f>SUM(E40:G40)</f>
        <v>27000</v>
      </c>
    </row>
    <row r="41" spans="1:8" ht="10.5" customHeight="1">
      <c r="A41" s="154"/>
      <c r="B41" s="95"/>
      <c r="C41" s="132">
        <v>2310</v>
      </c>
      <c r="D41" s="34" t="s">
        <v>13</v>
      </c>
      <c r="E41" s="35"/>
      <c r="F41" s="35"/>
      <c r="G41" s="36">
        <v>27000</v>
      </c>
      <c r="H41" s="35">
        <f>SUM(E41:G41)</f>
        <v>27000</v>
      </c>
    </row>
    <row r="42" spans="1:8" ht="10.5" customHeight="1">
      <c r="A42" s="154"/>
      <c r="B42" s="37"/>
      <c r="C42" s="133"/>
      <c r="D42" s="38" t="s">
        <v>20</v>
      </c>
      <c r="E42" s="96"/>
      <c r="F42" s="96"/>
      <c r="G42" s="97"/>
      <c r="H42" s="96"/>
    </row>
    <row r="43" spans="1:8" ht="10.5" customHeight="1">
      <c r="A43" s="155"/>
      <c r="B43" s="39"/>
      <c r="C43" s="134"/>
      <c r="D43" s="38" t="s">
        <v>8</v>
      </c>
      <c r="E43" s="98"/>
      <c r="F43" s="98"/>
      <c r="G43" s="99"/>
      <c r="H43" s="100"/>
    </row>
    <row r="44" spans="1:8" ht="10.5" customHeight="1">
      <c r="A44" s="155"/>
      <c r="B44" s="39"/>
      <c r="C44" s="288" t="s">
        <v>44</v>
      </c>
      <c r="D44" s="289"/>
      <c r="E44" s="289"/>
      <c r="F44" s="289"/>
      <c r="G44" s="289"/>
      <c r="H44" s="290"/>
    </row>
    <row r="45" spans="1:8" ht="24" customHeight="1">
      <c r="A45" s="154"/>
      <c r="B45" s="101">
        <v>90026</v>
      </c>
      <c r="C45" s="135"/>
      <c r="D45" s="40" t="s">
        <v>65</v>
      </c>
      <c r="E45" s="30">
        <f>E46</f>
        <v>0</v>
      </c>
      <c r="F45" s="30">
        <f>F46</f>
        <v>0</v>
      </c>
      <c r="G45" s="31">
        <f>G46</f>
        <v>20000</v>
      </c>
      <c r="H45" s="41">
        <f>SUM(E45:G45)</f>
        <v>20000</v>
      </c>
    </row>
    <row r="46" spans="1:8" ht="12.75" customHeight="1">
      <c r="A46" s="154"/>
      <c r="B46" s="95"/>
      <c r="C46" s="136">
        <v>2320</v>
      </c>
      <c r="D46" s="42" t="s">
        <v>46</v>
      </c>
      <c r="E46" s="35"/>
      <c r="F46" s="35"/>
      <c r="G46" s="36">
        <v>20000</v>
      </c>
      <c r="H46" s="35">
        <f>SUM(E46:G46)</f>
        <v>20000</v>
      </c>
    </row>
    <row r="47" spans="1:8" ht="12" customHeight="1">
      <c r="A47" s="154"/>
      <c r="B47" s="37"/>
      <c r="C47" s="76"/>
      <c r="D47" s="38" t="s">
        <v>45</v>
      </c>
      <c r="E47" s="96"/>
      <c r="F47" s="96"/>
      <c r="G47" s="97"/>
      <c r="H47" s="96"/>
    </row>
    <row r="48" spans="1:8" ht="12" customHeight="1">
      <c r="A48" s="154"/>
      <c r="B48" s="37"/>
      <c r="C48" s="137"/>
      <c r="D48" s="45" t="s">
        <v>47</v>
      </c>
      <c r="E48" s="96"/>
      <c r="F48" s="96"/>
      <c r="G48" s="97"/>
      <c r="H48" s="102"/>
    </row>
    <row r="49" spans="1:8" ht="11.25" customHeight="1">
      <c r="A49" s="156"/>
      <c r="B49" s="86"/>
      <c r="C49" s="275" t="s">
        <v>49</v>
      </c>
      <c r="D49" s="267"/>
      <c r="E49" s="267"/>
      <c r="F49" s="267"/>
      <c r="G49" s="267"/>
      <c r="H49" s="276"/>
    </row>
    <row r="50" spans="1:8" ht="12" customHeight="1">
      <c r="A50" s="90">
        <v>921</v>
      </c>
      <c r="B50" s="103"/>
      <c r="C50" s="128"/>
      <c r="D50" s="46" t="s">
        <v>0</v>
      </c>
      <c r="E50" s="47">
        <f>SUM(E51,E60,E64,E68)</f>
        <v>1643288</v>
      </c>
      <c r="F50" s="47">
        <f>SUM(F51,F60,F64,F68)</f>
        <v>0</v>
      </c>
      <c r="G50" s="48">
        <f>SUM(G51,G60,G64,G68,G73)</f>
        <v>935000</v>
      </c>
      <c r="H50" s="23">
        <f>SUM(E50:G50)</f>
        <v>2578288</v>
      </c>
    </row>
    <row r="51" spans="1:8" ht="12" customHeight="1">
      <c r="A51" s="104"/>
      <c r="B51" s="105">
        <v>92109</v>
      </c>
      <c r="C51" s="138"/>
      <c r="D51" s="49" t="s">
        <v>43</v>
      </c>
      <c r="E51" s="50">
        <f>SUM(E52)</f>
        <v>366024</v>
      </c>
      <c r="F51" s="50">
        <f>SUM(F52)</f>
        <v>0</v>
      </c>
      <c r="G51" s="51">
        <f>SUM(G55,G52)</f>
        <v>905000</v>
      </c>
      <c r="H51" s="52">
        <f>SUM(E51:G51)</f>
        <v>1271024</v>
      </c>
    </row>
    <row r="52" spans="1:8" ht="12.75" customHeight="1">
      <c r="A52" s="44"/>
      <c r="B52" s="95"/>
      <c r="C52" s="139">
        <v>2480</v>
      </c>
      <c r="D52" s="53" t="s">
        <v>6</v>
      </c>
      <c r="E52" s="54">
        <v>366024</v>
      </c>
      <c r="F52" s="54"/>
      <c r="G52" s="55"/>
      <c r="H52" s="35">
        <f>SUM(E52:G52)</f>
        <v>366024</v>
      </c>
    </row>
    <row r="53" spans="1:8" ht="12.75" customHeight="1">
      <c r="A53" s="44"/>
      <c r="B53" s="37"/>
      <c r="C53" s="140"/>
      <c r="D53" s="56" t="s">
        <v>2</v>
      </c>
      <c r="E53" s="107"/>
      <c r="F53" s="107"/>
      <c r="G53" s="108"/>
      <c r="H53" s="102"/>
    </row>
    <row r="54" spans="1:8" ht="18" customHeight="1">
      <c r="A54" s="163"/>
      <c r="B54" s="243"/>
      <c r="C54" s="266" t="s">
        <v>55</v>
      </c>
      <c r="D54" s="267"/>
      <c r="E54" s="267"/>
      <c r="F54" s="267"/>
      <c r="G54" s="267"/>
      <c r="H54" s="268"/>
    </row>
    <row r="55" spans="1:8" ht="24" customHeight="1">
      <c r="A55" s="104"/>
      <c r="B55" s="242"/>
      <c r="C55" s="141">
        <v>6220</v>
      </c>
      <c r="D55" s="58" t="s">
        <v>52</v>
      </c>
      <c r="E55" s="57"/>
      <c r="F55" s="58"/>
      <c r="G55" s="59">
        <f>SUM(G58,G59)</f>
        <v>905000</v>
      </c>
      <c r="H55" s="59">
        <f>SUM(H58,H59)</f>
        <v>905000</v>
      </c>
    </row>
    <row r="56" spans="1:8" ht="12" customHeight="1">
      <c r="A56" s="44"/>
      <c r="B56" s="171"/>
      <c r="C56" s="147"/>
      <c r="D56" s="60" t="s">
        <v>53</v>
      </c>
      <c r="E56" s="60"/>
      <c r="F56" s="61"/>
      <c r="G56" s="62"/>
      <c r="H56" s="43"/>
    </row>
    <row r="57" spans="1:8" ht="12" customHeight="1">
      <c r="A57" s="44"/>
      <c r="B57" s="171"/>
      <c r="C57" s="148"/>
      <c r="D57" s="63" t="s">
        <v>54</v>
      </c>
      <c r="E57" s="63"/>
      <c r="F57" s="64"/>
      <c r="G57" s="65"/>
      <c r="H57" s="66"/>
    </row>
    <row r="58" spans="1:8" ht="12" customHeight="1">
      <c r="A58" s="44"/>
      <c r="B58" s="171"/>
      <c r="C58" s="149" t="s">
        <v>77</v>
      </c>
      <c r="D58" s="202"/>
      <c r="E58" s="202"/>
      <c r="F58" s="202"/>
      <c r="G58" s="202">
        <v>764000</v>
      </c>
      <c r="H58" s="217">
        <v>764000</v>
      </c>
    </row>
    <row r="59" spans="1:8" ht="12" customHeight="1">
      <c r="A59" s="44"/>
      <c r="B59" s="171"/>
      <c r="C59" s="149" t="s">
        <v>80</v>
      </c>
      <c r="D59" s="150"/>
      <c r="E59" s="150"/>
      <c r="F59" s="150"/>
      <c r="G59" s="150">
        <v>141000</v>
      </c>
      <c r="H59" s="217">
        <v>141000</v>
      </c>
    </row>
    <row r="60" spans="1:8" ht="26.25" customHeight="1">
      <c r="A60" s="44"/>
      <c r="B60" s="101">
        <v>92114</v>
      </c>
      <c r="C60" s="135"/>
      <c r="D60" s="67" t="s">
        <v>15</v>
      </c>
      <c r="E60" s="68">
        <f>SUM(E61)</f>
        <v>1029040</v>
      </c>
      <c r="F60" s="68">
        <f>SUM(F61)</f>
        <v>0</v>
      </c>
      <c r="G60" s="69">
        <f>SUM(G61)</f>
        <v>0</v>
      </c>
      <c r="H60" s="33">
        <f>SUM(E60:G60)</f>
        <v>1029040</v>
      </c>
    </row>
    <row r="61" spans="1:8" ht="12" customHeight="1">
      <c r="A61" s="44"/>
      <c r="B61" s="37"/>
      <c r="C61" s="142">
        <v>2480</v>
      </c>
      <c r="D61" s="56" t="s">
        <v>6</v>
      </c>
      <c r="E61" s="184">
        <v>1029040</v>
      </c>
      <c r="F61" s="184"/>
      <c r="G61" s="185"/>
      <c r="H61" s="70">
        <f>SUM(E61:G61)</f>
        <v>1029040</v>
      </c>
    </row>
    <row r="62" spans="1:8" ht="12" customHeight="1">
      <c r="A62" s="44"/>
      <c r="B62" s="37"/>
      <c r="C62" s="140"/>
      <c r="D62" s="56" t="s">
        <v>2</v>
      </c>
      <c r="E62" s="107"/>
      <c r="F62" s="107"/>
      <c r="G62" s="108"/>
      <c r="H62" s="102"/>
    </row>
    <row r="63" spans="1:8" ht="12" customHeight="1">
      <c r="A63" s="44"/>
      <c r="B63" s="109"/>
      <c r="C63" s="266" t="s">
        <v>56</v>
      </c>
      <c r="D63" s="267"/>
      <c r="E63" s="267"/>
      <c r="F63" s="267"/>
      <c r="G63" s="267"/>
      <c r="H63" s="284"/>
    </row>
    <row r="64" spans="1:8" ht="25.5" customHeight="1">
      <c r="A64" s="44"/>
      <c r="B64" s="101">
        <v>92116</v>
      </c>
      <c r="C64" s="129"/>
      <c r="D64" s="71" t="s">
        <v>3</v>
      </c>
      <c r="E64" s="68">
        <f>E65</f>
        <v>248224</v>
      </c>
      <c r="F64" s="68">
        <f>F65</f>
        <v>0</v>
      </c>
      <c r="G64" s="69">
        <f>G65</f>
        <v>0</v>
      </c>
      <c r="H64" s="33">
        <f>SUM(E64:G64)</f>
        <v>248224</v>
      </c>
    </row>
    <row r="65" spans="1:8" ht="12" customHeight="1">
      <c r="A65" s="44"/>
      <c r="B65" s="37"/>
      <c r="C65" s="142">
        <v>2480</v>
      </c>
      <c r="D65" s="56" t="s">
        <v>6</v>
      </c>
      <c r="E65" s="184">
        <v>248224</v>
      </c>
      <c r="F65" s="184"/>
      <c r="G65" s="185"/>
      <c r="H65" s="70">
        <f>SUM(E65:G65)</f>
        <v>248224</v>
      </c>
    </row>
    <row r="66" spans="1:8" ht="12" customHeight="1">
      <c r="A66" s="44"/>
      <c r="B66" s="37"/>
      <c r="C66" s="140"/>
      <c r="D66" s="56" t="s">
        <v>2</v>
      </c>
      <c r="E66" s="107"/>
      <c r="F66" s="107"/>
      <c r="G66" s="108"/>
      <c r="H66" s="102"/>
    </row>
    <row r="67" spans="1:8" ht="12" customHeight="1">
      <c r="A67" s="44"/>
      <c r="B67" s="109"/>
      <c r="C67" s="266" t="s">
        <v>23</v>
      </c>
      <c r="D67" s="267"/>
      <c r="E67" s="267"/>
      <c r="F67" s="267"/>
      <c r="G67" s="267"/>
      <c r="H67" s="283"/>
    </row>
    <row r="68" spans="1:8" ht="12" customHeight="1">
      <c r="A68" s="44"/>
      <c r="B68" s="101">
        <v>92120</v>
      </c>
      <c r="C68" s="129"/>
      <c r="D68" s="71" t="s">
        <v>14</v>
      </c>
      <c r="E68" s="68">
        <f>E69</f>
        <v>0</v>
      </c>
      <c r="F68" s="68">
        <f>F69</f>
        <v>0</v>
      </c>
      <c r="G68" s="69">
        <f>G69</f>
        <v>10000</v>
      </c>
      <c r="H68" s="33">
        <f>SUM(E68:G68)</f>
        <v>10000</v>
      </c>
    </row>
    <row r="69" spans="1:8" ht="12.75" customHeight="1">
      <c r="A69" s="44"/>
      <c r="B69" s="95"/>
      <c r="C69" s="136">
        <v>2710</v>
      </c>
      <c r="D69" s="34" t="s">
        <v>5</v>
      </c>
      <c r="E69" s="35"/>
      <c r="F69" s="35"/>
      <c r="G69" s="36">
        <v>10000</v>
      </c>
      <c r="H69" s="35">
        <f>SUM(E69:G69)</f>
        <v>10000</v>
      </c>
    </row>
    <row r="70" spans="1:8" ht="12.75" customHeight="1">
      <c r="A70" s="44"/>
      <c r="B70" s="37"/>
      <c r="C70" s="137"/>
      <c r="D70" s="38" t="s">
        <v>9</v>
      </c>
      <c r="E70" s="96"/>
      <c r="F70" s="96"/>
      <c r="G70" s="97"/>
      <c r="H70" s="96"/>
    </row>
    <row r="71" spans="1:8" ht="12" customHeight="1">
      <c r="A71" s="43"/>
      <c r="B71" s="39"/>
      <c r="C71" s="76"/>
      <c r="D71" s="38" t="s">
        <v>12</v>
      </c>
      <c r="E71" s="98"/>
      <c r="F71" s="98"/>
      <c r="G71" s="99"/>
      <c r="H71" s="100"/>
    </row>
    <row r="72" spans="1:8" ht="12" customHeight="1">
      <c r="A72" s="66"/>
      <c r="B72" s="39"/>
      <c r="C72" s="291" t="s">
        <v>30</v>
      </c>
      <c r="D72" s="292"/>
      <c r="E72" s="292"/>
      <c r="F72" s="292"/>
      <c r="G72" s="292"/>
      <c r="H72" s="293"/>
    </row>
    <row r="73" spans="1:8" ht="12" customHeight="1">
      <c r="A73" s="200"/>
      <c r="B73" s="101">
        <v>92195</v>
      </c>
      <c r="C73" s="129"/>
      <c r="D73" s="71" t="s">
        <v>68</v>
      </c>
      <c r="E73" s="68">
        <f>E74</f>
        <v>0</v>
      </c>
      <c r="F73" s="68">
        <f>F74</f>
        <v>0</v>
      </c>
      <c r="G73" s="69">
        <f>G74</f>
        <v>20000</v>
      </c>
      <c r="H73" s="33">
        <f>SUM(E73:G73)</f>
        <v>20000</v>
      </c>
    </row>
    <row r="74" spans="1:8" ht="12" customHeight="1">
      <c r="A74" s="43"/>
      <c r="B74" s="95"/>
      <c r="C74" s="136">
        <v>6300</v>
      </c>
      <c r="D74" s="34" t="s">
        <v>71</v>
      </c>
      <c r="E74" s="35"/>
      <c r="F74" s="35"/>
      <c r="G74" s="36">
        <v>20000</v>
      </c>
      <c r="H74" s="35">
        <f>SUM(E74:G74)</f>
        <v>20000</v>
      </c>
    </row>
    <row r="75" spans="1:8" ht="12" customHeight="1">
      <c r="A75" s="43"/>
      <c r="B75" s="37"/>
      <c r="C75" s="137"/>
      <c r="D75" s="38" t="s">
        <v>9</v>
      </c>
      <c r="E75" s="96"/>
      <c r="F75" s="96"/>
      <c r="G75" s="97"/>
      <c r="H75" s="96"/>
    </row>
    <row r="76" spans="1:8" ht="12" customHeight="1">
      <c r="A76" s="43"/>
      <c r="B76" s="39"/>
      <c r="C76" s="76"/>
      <c r="D76" s="38" t="s">
        <v>70</v>
      </c>
      <c r="E76" s="98"/>
      <c r="F76" s="98"/>
      <c r="G76" s="99"/>
      <c r="H76" s="100"/>
    </row>
    <row r="77" spans="1:8" ht="21.75" customHeight="1" thickBot="1">
      <c r="A77" s="43"/>
      <c r="B77" s="39"/>
      <c r="C77" s="288" t="s">
        <v>69</v>
      </c>
      <c r="D77" s="289"/>
      <c r="E77" s="289"/>
      <c r="F77" s="289"/>
      <c r="G77" s="289"/>
      <c r="H77" s="290"/>
    </row>
    <row r="78" spans="1:8" ht="12" customHeight="1" thickBot="1">
      <c r="A78" s="315" t="s">
        <v>26</v>
      </c>
      <c r="B78" s="279"/>
      <c r="C78" s="279"/>
      <c r="D78" s="280"/>
      <c r="E78" s="110">
        <f>SUM(E79,E89,E102,E108)</f>
        <v>0</v>
      </c>
      <c r="F78" s="110">
        <f>SUM(F79,F89,F102,F108)</f>
        <v>0</v>
      </c>
      <c r="G78" s="111">
        <f>SUM(G79,G89,G102,G108,G96,,G85)</f>
        <v>647250</v>
      </c>
      <c r="H78" s="112">
        <f>SUM(E78:G78)</f>
        <v>647250</v>
      </c>
    </row>
    <row r="79" spans="1:8" ht="12" customHeight="1">
      <c r="A79" s="113">
        <v>10</v>
      </c>
      <c r="B79" s="114"/>
      <c r="C79" s="143"/>
      <c r="D79" s="72" t="s">
        <v>16</v>
      </c>
      <c r="E79" s="73">
        <f>SUM(E80)</f>
        <v>0</v>
      </c>
      <c r="F79" s="73">
        <f>SUM(F80)</f>
        <v>0</v>
      </c>
      <c r="G79" s="73">
        <f>SUM(G80)</f>
        <v>45000</v>
      </c>
      <c r="H79" s="74">
        <f>SUM(E79:G79)</f>
        <v>45000</v>
      </c>
    </row>
    <row r="80" spans="1:8" ht="12" customHeight="1">
      <c r="A80" s="104"/>
      <c r="B80" s="115">
        <v>1008</v>
      </c>
      <c r="C80" s="131"/>
      <c r="D80" s="29" t="s">
        <v>64</v>
      </c>
      <c r="E80" s="30">
        <f>E81</f>
        <v>0</v>
      </c>
      <c r="F80" s="30">
        <f>F81</f>
        <v>0</v>
      </c>
      <c r="G80" s="31">
        <f>G81</f>
        <v>45000</v>
      </c>
      <c r="H80" s="52">
        <f>SUM(E80:G80)</f>
        <v>45000</v>
      </c>
    </row>
    <row r="81" spans="1:8" ht="12.75">
      <c r="A81" s="44"/>
      <c r="B81" s="95"/>
      <c r="C81" s="132">
        <v>2830</v>
      </c>
      <c r="D81" s="34" t="s">
        <v>35</v>
      </c>
      <c r="E81" s="35"/>
      <c r="F81" s="35"/>
      <c r="G81" s="36">
        <v>45000</v>
      </c>
      <c r="H81" s="35">
        <f>SUM(E81:G81)</f>
        <v>45000</v>
      </c>
    </row>
    <row r="82" spans="1:8" ht="12.75">
      <c r="A82" s="44"/>
      <c r="B82" s="37"/>
      <c r="C82" s="134"/>
      <c r="D82" s="38" t="s">
        <v>36</v>
      </c>
      <c r="E82" s="96"/>
      <c r="F82" s="96"/>
      <c r="G82" s="97"/>
      <c r="H82" s="96"/>
    </row>
    <row r="83" spans="1:8" ht="11.25" customHeight="1">
      <c r="A83" s="44"/>
      <c r="B83" s="37"/>
      <c r="C83" s="133"/>
      <c r="D83" s="38" t="s">
        <v>37</v>
      </c>
      <c r="E83" s="96"/>
      <c r="F83" s="96"/>
      <c r="G83" s="97"/>
      <c r="H83" s="102"/>
    </row>
    <row r="84" spans="1:8" ht="12.75" customHeight="1">
      <c r="A84" s="43"/>
      <c r="B84" s="39"/>
      <c r="C84" s="269" t="s">
        <v>22</v>
      </c>
      <c r="D84" s="270"/>
      <c r="E84" s="270"/>
      <c r="F84" s="270"/>
      <c r="G84" s="270"/>
      <c r="H84" s="271"/>
    </row>
    <row r="85" spans="1:8" ht="12.75" customHeight="1">
      <c r="A85" s="245">
        <v>754</v>
      </c>
      <c r="B85" s="245"/>
      <c r="C85" s="246"/>
      <c r="D85" s="247" t="s">
        <v>85</v>
      </c>
      <c r="E85" s="248">
        <v>0</v>
      </c>
      <c r="F85" s="249">
        <v>0</v>
      </c>
      <c r="G85" s="250">
        <f>SUM(G86)</f>
        <v>4250</v>
      </c>
      <c r="H85" s="250">
        <f>SUM(H86)</f>
        <v>4250</v>
      </c>
    </row>
    <row r="86" spans="1:8" ht="12.75" customHeight="1">
      <c r="A86" s="200"/>
      <c r="B86" s="251">
        <v>75412</v>
      </c>
      <c r="C86" s="252"/>
      <c r="D86" s="253" t="s">
        <v>86</v>
      </c>
      <c r="E86" s="254">
        <v>0</v>
      </c>
      <c r="F86" s="255">
        <v>0</v>
      </c>
      <c r="G86" s="256">
        <f>SUM(G87)</f>
        <v>4250</v>
      </c>
      <c r="H86" s="256">
        <f>SUM(H87)</f>
        <v>4250</v>
      </c>
    </row>
    <row r="87" spans="1:8" ht="36.75" customHeight="1">
      <c r="A87" s="244"/>
      <c r="B87" s="200"/>
      <c r="C87" s="134">
        <v>2820</v>
      </c>
      <c r="D87" s="257" t="s">
        <v>87</v>
      </c>
      <c r="E87" s="257"/>
      <c r="F87" s="257"/>
      <c r="G87" s="258">
        <v>4250</v>
      </c>
      <c r="H87" s="259">
        <v>4250</v>
      </c>
    </row>
    <row r="88" spans="1:8" ht="30.75" customHeight="1">
      <c r="A88" s="244"/>
      <c r="B88" s="43"/>
      <c r="C88" s="319" t="s">
        <v>88</v>
      </c>
      <c r="D88" s="319"/>
      <c r="E88" s="319"/>
      <c r="F88" s="319"/>
      <c r="G88" s="258">
        <v>4250</v>
      </c>
      <c r="H88" s="259">
        <v>4250</v>
      </c>
    </row>
    <row r="89" spans="1:8" ht="11.25" customHeight="1">
      <c r="A89" s="151">
        <v>851</v>
      </c>
      <c r="B89" s="103"/>
      <c r="C89" s="128"/>
      <c r="D89" s="46" t="s">
        <v>1</v>
      </c>
      <c r="E89" s="47">
        <f aca="true" t="shared" si="2" ref="E89:G90">E90</f>
        <v>0</v>
      </c>
      <c r="F89" s="47">
        <f t="shared" si="2"/>
        <v>0</v>
      </c>
      <c r="G89" s="48">
        <f t="shared" si="2"/>
        <v>2000</v>
      </c>
      <c r="H89" s="23">
        <f>SUM(E89:G89)</f>
        <v>2000</v>
      </c>
    </row>
    <row r="90" spans="1:8" ht="12.75">
      <c r="A90" s="116"/>
      <c r="B90" s="105">
        <v>85154</v>
      </c>
      <c r="C90" s="144"/>
      <c r="D90" s="77" t="s">
        <v>10</v>
      </c>
      <c r="E90" s="78">
        <f t="shared" si="2"/>
        <v>0</v>
      </c>
      <c r="F90" s="78">
        <f t="shared" si="2"/>
        <v>0</v>
      </c>
      <c r="G90" s="79">
        <f t="shared" si="2"/>
        <v>2000</v>
      </c>
      <c r="H90" s="80">
        <f>SUM(E90:G90)</f>
        <v>2000</v>
      </c>
    </row>
    <row r="91" spans="1:8" ht="12" customHeight="1">
      <c r="A91" s="117"/>
      <c r="B91" s="95"/>
      <c r="C91" s="136">
        <v>2360</v>
      </c>
      <c r="D91" s="75" t="s">
        <v>38</v>
      </c>
      <c r="E91" s="35"/>
      <c r="F91" s="35"/>
      <c r="G91" s="36">
        <v>2000</v>
      </c>
      <c r="H91" s="35">
        <f>SUM(E91:G91)</f>
        <v>2000</v>
      </c>
    </row>
    <row r="92" spans="1:8" ht="11.25" customHeight="1">
      <c r="A92" s="117"/>
      <c r="B92" s="37"/>
      <c r="C92" s="76"/>
      <c r="D92" s="81" t="s">
        <v>39</v>
      </c>
      <c r="E92" s="96"/>
      <c r="F92" s="96"/>
      <c r="G92" s="97"/>
      <c r="H92" s="96"/>
    </row>
    <row r="93" spans="1:8" ht="12.75">
      <c r="A93" s="117"/>
      <c r="B93" s="37"/>
      <c r="C93" s="76"/>
      <c r="D93" s="81" t="s">
        <v>40</v>
      </c>
      <c r="E93" s="96"/>
      <c r="F93" s="96"/>
      <c r="G93" s="97"/>
      <c r="H93" s="96"/>
    </row>
    <row r="94" spans="1:8" ht="12" customHeight="1">
      <c r="A94" s="117"/>
      <c r="B94" s="37"/>
      <c r="C94" s="137"/>
      <c r="D94" s="81" t="s">
        <v>41</v>
      </c>
      <c r="E94" s="96"/>
      <c r="F94" s="96"/>
      <c r="G94" s="97"/>
      <c r="H94" s="102"/>
    </row>
    <row r="95" spans="1:8" ht="11.25" customHeight="1">
      <c r="A95" s="118"/>
      <c r="B95" s="86"/>
      <c r="C95" s="275" t="s">
        <v>34</v>
      </c>
      <c r="D95" s="267"/>
      <c r="E95" s="267"/>
      <c r="F95" s="267"/>
      <c r="G95" s="267"/>
      <c r="H95" s="268"/>
    </row>
    <row r="96" spans="1:8" ht="12.75">
      <c r="A96" s="93">
        <v>900</v>
      </c>
      <c r="B96" s="119"/>
      <c r="C96" s="128"/>
      <c r="D96" s="25" t="s">
        <v>33</v>
      </c>
      <c r="E96" s="47">
        <f>SUM(E97)</f>
        <v>0</v>
      </c>
      <c r="F96" s="47">
        <f>SUM(F97)</f>
        <v>0</v>
      </c>
      <c r="G96" s="48">
        <f>SUM(G97)</f>
        <v>200000</v>
      </c>
      <c r="H96" s="23">
        <f>SUM(E96:G96)</f>
        <v>200000</v>
      </c>
    </row>
    <row r="97" spans="1:8" ht="11.25" customHeight="1">
      <c r="A97" s="104"/>
      <c r="B97" s="105">
        <v>90001</v>
      </c>
      <c r="C97" s="144"/>
      <c r="D97" s="77" t="s">
        <v>57</v>
      </c>
      <c r="E97" s="78">
        <f>E98</f>
        <v>0</v>
      </c>
      <c r="F97" s="78">
        <f>F98</f>
        <v>0</v>
      </c>
      <c r="G97" s="79">
        <f>G98</f>
        <v>200000</v>
      </c>
      <c r="H97" s="80">
        <f>SUM(E97:G97)</f>
        <v>200000</v>
      </c>
    </row>
    <row r="98" spans="1:8" ht="12.75">
      <c r="A98" s="44"/>
      <c r="B98" s="104"/>
      <c r="C98" s="136">
        <v>6230</v>
      </c>
      <c r="D98" s="75" t="s">
        <v>58</v>
      </c>
      <c r="E98" s="35"/>
      <c r="F98" s="35"/>
      <c r="G98" s="36">
        <v>200000</v>
      </c>
      <c r="H98" s="35">
        <f>SUM(E98:G98)</f>
        <v>200000</v>
      </c>
    </row>
    <row r="99" spans="1:8" ht="12.75">
      <c r="A99" s="44"/>
      <c r="B99" s="44"/>
      <c r="C99" s="145"/>
      <c r="D99" s="81" t="s">
        <v>53</v>
      </c>
      <c r="E99" s="70"/>
      <c r="F99" s="70"/>
      <c r="G99" s="82"/>
      <c r="H99" s="70"/>
    </row>
    <row r="100" spans="1:8" ht="11.25" customHeight="1">
      <c r="A100" s="44"/>
      <c r="B100" s="44"/>
      <c r="C100" s="137"/>
      <c r="D100" s="81" t="s">
        <v>59</v>
      </c>
      <c r="E100" s="96"/>
      <c r="F100" s="96"/>
      <c r="G100" s="97"/>
      <c r="H100" s="96"/>
    </row>
    <row r="101" spans="1:8" ht="11.25" customHeight="1">
      <c r="A101" s="44"/>
      <c r="B101" s="44"/>
      <c r="C101" s="316" t="s">
        <v>60</v>
      </c>
      <c r="D101" s="317"/>
      <c r="E101" s="317"/>
      <c r="F101" s="318"/>
      <c r="G101" s="83">
        <v>200000</v>
      </c>
      <c r="H101" s="3">
        <f>SUM(E101:G101)</f>
        <v>200000</v>
      </c>
    </row>
    <row r="102" spans="1:8" ht="12" customHeight="1">
      <c r="A102" s="167">
        <v>921</v>
      </c>
      <c r="B102" s="119"/>
      <c r="C102" s="128"/>
      <c r="D102" s="46" t="s">
        <v>0</v>
      </c>
      <c r="E102" s="47">
        <f>SUM(E103)</f>
        <v>0</v>
      </c>
      <c r="F102" s="47">
        <f>SUM(F103)</f>
        <v>0</v>
      </c>
      <c r="G102" s="48">
        <f>SUM(G103)</f>
        <v>46000</v>
      </c>
      <c r="H102" s="23">
        <f>SUM(E102:G102)</f>
        <v>46000</v>
      </c>
    </row>
    <row r="103" spans="1:8" ht="11.25" customHeight="1">
      <c r="A103" s="104"/>
      <c r="B103" s="170">
        <v>92105</v>
      </c>
      <c r="C103" s="129"/>
      <c r="D103" s="71" t="s">
        <v>4</v>
      </c>
      <c r="E103" s="68">
        <f>E104</f>
        <v>0</v>
      </c>
      <c r="F103" s="68">
        <f>F104</f>
        <v>0</v>
      </c>
      <c r="G103" s="69">
        <f>G104</f>
        <v>46000</v>
      </c>
      <c r="H103" s="33">
        <f>SUM(E103:G103)</f>
        <v>46000</v>
      </c>
    </row>
    <row r="104" spans="1:8" ht="11.25" customHeight="1">
      <c r="A104" s="106"/>
      <c r="B104" s="104"/>
      <c r="C104" s="132">
        <v>2360</v>
      </c>
      <c r="D104" s="75" t="s">
        <v>38</v>
      </c>
      <c r="E104" s="35"/>
      <c r="F104" s="35"/>
      <c r="G104" s="36">
        <v>46000</v>
      </c>
      <c r="H104" s="35">
        <f>SUM(E104:G104)</f>
        <v>46000</v>
      </c>
    </row>
    <row r="105" spans="1:8" ht="11.25" customHeight="1">
      <c r="A105" s="106"/>
      <c r="B105" s="44"/>
      <c r="C105" s="166"/>
      <c r="D105" s="81" t="s">
        <v>39</v>
      </c>
      <c r="E105" s="70"/>
      <c r="F105" s="70"/>
      <c r="G105" s="82"/>
      <c r="H105" s="70"/>
    </row>
    <row r="106" spans="1:8" ht="11.25" customHeight="1">
      <c r="A106" s="106"/>
      <c r="B106" s="44"/>
      <c r="C106" s="133"/>
      <c r="D106" s="81" t="s">
        <v>40</v>
      </c>
      <c r="E106" s="96"/>
      <c r="F106" s="96"/>
      <c r="G106" s="97"/>
      <c r="H106" s="96"/>
    </row>
    <row r="107" spans="1:8" ht="11.25" customHeight="1">
      <c r="A107" s="164"/>
      <c r="B107" s="163"/>
      <c r="C107" s="133"/>
      <c r="D107" s="81" t="s">
        <v>41</v>
      </c>
      <c r="E107" s="96"/>
      <c r="F107" s="96"/>
      <c r="G107" s="97"/>
      <c r="H107" s="102"/>
    </row>
    <row r="108" spans="1:8" ht="12.75">
      <c r="A108" s="168">
        <v>926</v>
      </c>
      <c r="B108" s="169"/>
      <c r="C108" s="128"/>
      <c r="D108" s="46" t="s">
        <v>7</v>
      </c>
      <c r="E108" s="47">
        <f aca="true" t="shared" si="3" ref="E108:G109">E109</f>
        <v>0</v>
      </c>
      <c r="F108" s="48">
        <f t="shared" si="3"/>
        <v>0</v>
      </c>
      <c r="G108" s="84">
        <f t="shared" si="3"/>
        <v>350000</v>
      </c>
      <c r="H108" s="23">
        <f>SUM(E108:G108)</f>
        <v>350000</v>
      </c>
    </row>
    <row r="109" spans="1:8" ht="12" customHeight="1">
      <c r="A109" s="104"/>
      <c r="B109" s="105">
        <v>92605</v>
      </c>
      <c r="C109" s="144"/>
      <c r="D109" s="77" t="s">
        <v>11</v>
      </c>
      <c r="E109" s="78">
        <f t="shared" si="3"/>
        <v>0</v>
      </c>
      <c r="F109" s="78">
        <f t="shared" si="3"/>
        <v>0</v>
      </c>
      <c r="G109" s="79">
        <f>SUM(G110,G115)</f>
        <v>350000</v>
      </c>
      <c r="H109" s="80">
        <f>SUM(E109:G109)</f>
        <v>350000</v>
      </c>
    </row>
    <row r="110" spans="1:8" ht="12.75">
      <c r="A110" s="106"/>
      <c r="B110" s="104"/>
      <c r="C110" s="132">
        <v>2360</v>
      </c>
      <c r="D110" s="75" t="s">
        <v>38</v>
      </c>
      <c r="E110" s="35"/>
      <c r="F110" s="35"/>
      <c r="G110" s="36">
        <v>330000</v>
      </c>
      <c r="H110" s="35">
        <f>SUM(E110:G110)</f>
        <v>330000</v>
      </c>
    </row>
    <row r="111" spans="1:8" ht="12.75">
      <c r="A111" s="106"/>
      <c r="B111" s="44"/>
      <c r="C111" s="133"/>
      <c r="D111" s="81" t="s">
        <v>39</v>
      </c>
      <c r="E111" s="96"/>
      <c r="F111" s="96"/>
      <c r="G111" s="97"/>
      <c r="H111" s="96"/>
    </row>
    <row r="112" spans="1:8" ht="12.75">
      <c r="A112" s="106"/>
      <c r="B112" s="44"/>
      <c r="C112" s="133"/>
      <c r="D112" s="81" t="s">
        <v>40</v>
      </c>
      <c r="E112" s="96"/>
      <c r="F112" s="96"/>
      <c r="G112" s="97"/>
      <c r="H112" s="96"/>
    </row>
    <row r="113" spans="1:8" ht="13.5" thickBot="1">
      <c r="A113" s="106"/>
      <c r="B113" s="44"/>
      <c r="C113" s="165"/>
      <c r="D113" s="81" t="s">
        <v>41</v>
      </c>
      <c r="E113" s="102"/>
      <c r="F113" s="102"/>
      <c r="G113" s="120"/>
      <c r="H113" s="102"/>
    </row>
    <row r="114" spans="1:8" ht="18.75" customHeight="1">
      <c r="A114" s="164"/>
      <c r="B114" s="163"/>
      <c r="C114" s="305" t="s">
        <v>24</v>
      </c>
      <c r="D114" s="306"/>
      <c r="E114" s="306"/>
      <c r="F114" s="306"/>
      <c r="G114" s="306"/>
      <c r="H114" s="307"/>
    </row>
    <row r="115" spans="1:8" ht="27.75" customHeight="1">
      <c r="A115" s="241"/>
      <c r="B115" s="104"/>
      <c r="C115" s="136">
        <v>2820</v>
      </c>
      <c r="D115" s="308" t="s">
        <v>61</v>
      </c>
      <c r="E115" s="35"/>
      <c r="F115" s="35"/>
      <c r="G115" s="36">
        <v>20000</v>
      </c>
      <c r="H115" s="35">
        <f>SUM(E115:G115)</f>
        <v>20000</v>
      </c>
    </row>
    <row r="116" spans="1:8" ht="20.25" customHeight="1">
      <c r="A116" s="106"/>
      <c r="B116" s="44"/>
      <c r="C116" s="137"/>
      <c r="D116" s="309"/>
      <c r="E116" s="96"/>
      <c r="F116" s="96"/>
      <c r="G116" s="97"/>
      <c r="H116" s="96"/>
    </row>
    <row r="117" spans="1:8" ht="12.75">
      <c r="A117" s="106"/>
      <c r="B117" s="44"/>
      <c r="C117" s="240"/>
      <c r="D117" s="310"/>
      <c r="E117" s="102"/>
      <c r="F117" s="102"/>
      <c r="G117" s="120"/>
      <c r="H117" s="102"/>
    </row>
    <row r="118" spans="1:8" ht="13.5" customHeight="1">
      <c r="A118" s="164"/>
      <c r="B118" s="163"/>
      <c r="C118" s="275" t="s">
        <v>62</v>
      </c>
      <c r="D118" s="267"/>
      <c r="E118" s="267"/>
      <c r="F118" s="267"/>
      <c r="G118" s="267"/>
      <c r="H118" s="311"/>
    </row>
    <row r="119" spans="1:8" ht="13.5" thickBot="1">
      <c r="A119" s="171"/>
      <c r="B119" s="171"/>
      <c r="C119" s="203"/>
      <c r="D119" s="204"/>
      <c r="E119" s="204"/>
      <c r="F119" s="204"/>
      <c r="G119" s="204"/>
      <c r="H119" s="205"/>
    </row>
    <row r="120" spans="1:8" ht="21" customHeight="1" thickBot="1">
      <c r="A120" s="157"/>
      <c r="B120" s="157"/>
      <c r="C120" s="158"/>
      <c r="D120" s="160" t="s">
        <v>31</v>
      </c>
      <c r="E120" s="161">
        <f>SUM(E78,E9)</f>
        <v>1643288</v>
      </c>
      <c r="F120" s="161">
        <f>SUM(F78,F9)</f>
        <v>0</v>
      </c>
      <c r="G120" s="161">
        <f>SUM(G78,G9)</f>
        <v>1897750</v>
      </c>
      <c r="H120" s="162">
        <f>SUM(H78,H9)</f>
        <v>3541038</v>
      </c>
    </row>
    <row r="121" spans="1:8" ht="9.75" customHeight="1">
      <c r="A121" s="157"/>
      <c r="B121" s="157"/>
      <c r="C121" s="158"/>
      <c r="D121" s="157"/>
      <c r="E121" s="157"/>
      <c r="F121" s="157"/>
      <c r="G121" s="157"/>
      <c r="H121" s="157"/>
    </row>
    <row r="122" spans="1:8" ht="10.5" customHeight="1">
      <c r="A122" s="146"/>
      <c r="B122" s="146"/>
      <c r="C122" s="158"/>
      <c r="D122" s="146"/>
      <c r="E122" s="146"/>
      <c r="F122" s="146"/>
      <c r="G122" s="146"/>
      <c r="H122" s="146"/>
    </row>
    <row r="123" spans="1:8" ht="12.75">
      <c r="A123" s="146"/>
      <c r="B123" s="146"/>
      <c r="C123" s="158"/>
      <c r="D123" s="146"/>
      <c r="E123" s="146"/>
      <c r="F123" s="146"/>
      <c r="G123" s="146"/>
      <c r="H123" s="159"/>
    </row>
    <row r="124" spans="1:8" ht="12.75">
      <c r="A124" s="146"/>
      <c r="B124" s="146"/>
      <c r="C124" s="158"/>
      <c r="D124" s="146"/>
      <c r="E124" s="146"/>
      <c r="F124" s="146"/>
      <c r="G124" s="146"/>
      <c r="H124" s="146"/>
    </row>
    <row r="125" spans="1:8" ht="12.75">
      <c r="A125" s="146"/>
      <c r="B125" s="146"/>
      <c r="C125" s="158"/>
      <c r="D125" s="146"/>
      <c r="E125" s="146"/>
      <c r="F125" s="146"/>
      <c r="G125" s="159"/>
      <c r="H125" s="159"/>
    </row>
    <row r="127" ht="12.75" customHeight="1"/>
    <row r="128" ht="12" customHeight="1"/>
  </sheetData>
  <sheetProtection/>
  <mergeCells count="30">
    <mergeCell ref="C15:G15"/>
    <mergeCell ref="C114:H114"/>
    <mergeCell ref="D115:D117"/>
    <mergeCell ref="C118:H118"/>
    <mergeCell ref="C38:H38"/>
    <mergeCell ref="C95:H95"/>
    <mergeCell ref="A78:D78"/>
    <mergeCell ref="C101:F101"/>
    <mergeCell ref="C77:H77"/>
    <mergeCell ref="C88:F88"/>
    <mergeCell ref="D1:H1"/>
    <mergeCell ref="C67:H67"/>
    <mergeCell ref="C63:H63"/>
    <mergeCell ref="E7:H7"/>
    <mergeCell ref="C44:H44"/>
    <mergeCell ref="C72:H72"/>
    <mergeCell ref="C32:H32"/>
    <mergeCell ref="C21:H21"/>
    <mergeCell ref="B10:D10"/>
    <mergeCell ref="D12:D14"/>
    <mergeCell ref="A7:A8"/>
    <mergeCell ref="B7:B8"/>
    <mergeCell ref="C7:C8"/>
    <mergeCell ref="C54:H54"/>
    <mergeCell ref="D7:D8"/>
    <mergeCell ref="C84:H84"/>
    <mergeCell ref="C27:H27"/>
    <mergeCell ref="C49:H49"/>
    <mergeCell ref="D29:D31"/>
    <mergeCell ref="A9:D9"/>
  </mergeCells>
  <printOptions/>
  <pageMargins left="0.7480314960629921" right="0.3937007874015748" top="0.56" bottom="0.9166666666666666" header="0.5118110236220472" footer="0.33"/>
  <pageSetup horizontalDpi="600" verticalDpi="600" orientation="portrait" paperSize="9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maadm15</cp:lastModifiedBy>
  <cp:lastPrinted>2020-06-25T07:22:26Z</cp:lastPrinted>
  <dcterms:created xsi:type="dcterms:W3CDTF">2009-11-06T10:03:40Z</dcterms:created>
  <dcterms:modified xsi:type="dcterms:W3CDTF">2020-09-21T11:27:09Z</dcterms:modified>
  <cp:category/>
  <cp:version/>
  <cp:contentType/>
  <cp:contentStatus/>
</cp:coreProperties>
</file>